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2\Ranking\"/>
    </mc:Choice>
  </mc:AlternateContent>
  <xr:revisionPtr revIDLastSave="0" documentId="13_ncr:1_{61D1D48D-3C1B-47BA-A0F8-EC7119C7C7F0}" xr6:coauthVersionLast="47" xr6:coauthVersionMax="47" xr10:uidLastSave="{00000000-0000-0000-0000-000000000000}"/>
  <bookViews>
    <workbookView xWindow="-120" yWindow="-120" windowWidth="20730" windowHeight="11040" tabRatio="906" activeTab="1" xr2:uid="{00000000-000D-0000-FFFF-FFFF00000000}"/>
  </bookViews>
  <sheets>
    <sheet name="REFERENCIAS" sheetId="8" r:id="rId1"/>
    <sheet name="JUV" sheetId="1" r:id="rId2"/>
    <sheet name="M-18" sheetId="4" r:id="rId3"/>
    <sheet name="M-15" sheetId="5" r:id="rId4"/>
    <sheet name="M-13" sheetId="7" r:id="rId5"/>
    <sheet name="Gross Cab. JUV - M18 y M 15" sheetId="6" r:id="rId6"/>
    <sheet name="Gross Damas" sheetId="9" r:id="rId7"/>
  </sheets>
  <definedNames>
    <definedName name="_xlnm.Print_Area" localSheetId="2">'M-18'!#REF!</definedName>
  </definedNames>
  <calcPr calcId="191029"/>
</workbook>
</file>

<file path=xl/calcChain.xml><?xml version="1.0" encoding="utf-8"?>
<calcChain xmlns="http://schemas.openxmlformats.org/spreadsheetml/2006/main">
  <c r="Y20" i="9" l="1"/>
  <c r="X71" i="9"/>
  <c r="Y71" i="9" s="1"/>
  <c r="X70" i="9"/>
  <c r="Y70" i="9" s="1"/>
  <c r="X69" i="9"/>
  <c r="Y69" i="9" s="1"/>
  <c r="X68" i="9"/>
  <c r="Y68" i="9" s="1"/>
  <c r="X67" i="9"/>
  <c r="Y67" i="9" s="1"/>
  <c r="X66" i="9"/>
  <c r="Y66" i="9" s="1"/>
  <c r="X65" i="9"/>
  <c r="Y65" i="9" s="1"/>
  <c r="X64" i="9"/>
  <c r="Y64" i="9" s="1"/>
  <c r="X63" i="9"/>
  <c r="Y63" i="9" s="1"/>
  <c r="X62" i="9"/>
  <c r="Y62" i="9" s="1"/>
  <c r="X61" i="9"/>
  <c r="Y61" i="9" s="1"/>
  <c r="X60" i="9"/>
  <c r="Y60" i="9" s="1"/>
  <c r="X59" i="9"/>
  <c r="Y59" i="9" s="1"/>
  <c r="X58" i="9"/>
  <c r="Y58" i="9" s="1"/>
  <c r="X57" i="9"/>
  <c r="Y57" i="9" s="1"/>
  <c r="X56" i="9"/>
  <c r="Y56" i="9" s="1"/>
  <c r="X55" i="9"/>
  <c r="Y55" i="9" s="1"/>
  <c r="X54" i="9"/>
  <c r="Y54" i="9" s="1"/>
  <c r="X53" i="9"/>
  <c r="Y53" i="9" s="1"/>
  <c r="X52" i="9"/>
  <c r="Y52" i="9" s="1"/>
  <c r="X51" i="9"/>
  <c r="Y51" i="9" s="1"/>
  <c r="X50" i="9"/>
  <c r="Y50" i="9" s="1"/>
  <c r="X49" i="9"/>
  <c r="Y49" i="9" s="1"/>
  <c r="X48" i="9"/>
  <c r="Y48" i="9" s="1"/>
  <c r="X47" i="9"/>
  <c r="Y47" i="9" s="1"/>
  <c r="X46" i="9"/>
  <c r="Y46" i="9" s="1"/>
  <c r="X45" i="9"/>
  <c r="Y45" i="9" s="1"/>
  <c r="X44" i="9"/>
  <c r="Y44" i="9" s="1"/>
  <c r="X43" i="9"/>
  <c r="Y43" i="9" s="1"/>
  <c r="X42" i="9"/>
  <c r="Y42" i="9" s="1"/>
  <c r="X41" i="9"/>
  <c r="Y41" i="9" s="1"/>
  <c r="X40" i="9"/>
  <c r="Y40" i="9" s="1"/>
  <c r="X39" i="9"/>
  <c r="Y39" i="9" s="1"/>
  <c r="X38" i="9"/>
  <c r="Y38" i="9" s="1"/>
  <c r="X37" i="9"/>
  <c r="Y37" i="9" s="1"/>
  <c r="X36" i="9"/>
  <c r="Y36" i="9" s="1"/>
  <c r="X35" i="9"/>
  <c r="Y35" i="9" s="1"/>
  <c r="X32" i="9"/>
  <c r="Y32" i="9" s="1"/>
  <c r="X31" i="9"/>
  <c r="Y31" i="9" s="1"/>
  <c r="X34" i="9"/>
  <c r="Y34" i="9" s="1"/>
  <c r="X33" i="9"/>
  <c r="Y33" i="9" s="1"/>
  <c r="X28" i="9"/>
  <c r="Y28" i="9" s="1"/>
  <c r="X25" i="9"/>
  <c r="Y25" i="9" s="1"/>
  <c r="X29" i="9"/>
  <c r="Y29" i="9" s="1"/>
  <c r="X26" i="9"/>
  <c r="Y26" i="9" s="1"/>
  <c r="X24" i="9"/>
  <c r="Y24" i="9" s="1"/>
  <c r="X22" i="9"/>
  <c r="Y22" i="9" s="1"/>
  <c r="X23" i="9"/>
  <c r="Y23" i="9" s="1"/>
  <c r="X20" i="9"/>
  <c r="X27" i="9"/>
  <c r="Y27" i="9" s="1"/>
  <c r="X30" i="9"/>
  <c r="Y30" i="9" s="1"/>
  <c r="X21" i="9"/>
  <c r="Y21" i="9" s="1"/>
  <c r="X18" i="9"/>
  <c r="Y18" i="9" s="1"/>
  <c r="X19" i="9"/>
  <c r="Y19" i="9" s="1"/>
  <c r="X15" i="9"/>
  <c r="Y15" i="9" s="1"/>
  <c r="X17" i="9"/>
  <c r="Y17" i="9" s="1"/>
  <c r="X14" i="9"/>
  <c r="Y14" i="9" s="1"/>
  <c r="X16" i="9"/>
  <c r="Y16" i="9" s="1"/>
  <c r="X13" i="9"/>
  <c r="Y13" i="9" s="1"/>
  <c r="X12" i="9"/>
  <c r="Y12" i="9" s="1"/>
  <c r="X11" i="9"/>
  <c r="Y11" i="9" s="1"/>
  <c r="Y19" i="6"/>
  <c r="Y57" i="6"/>
  <c r="Y38" i="6"/>
  <c r="Y45" i="6"/>
  <c r="Y31" i="6"/>
  <c r="Y21" i="6"/>
  <c r="X169" i="6"/>
  <c r="Y169" i="6" s="1"/>
  <c r="X168" i="6"/>
  <c r="Y168" i="6" s="1"/>
  <c r="X167" i="6"/>
  <c r="Y167" i="6" s="1"/>
  <c r="X166" i="6"/>
  <c r="Y166" i="6" s="1"/>
  <c r="X165" i="6"/>
  <c r="Y165" i="6" s="1"/>
  <c r="X164" i="6"/>
  <c r="Y164" i="6" s="1"/>
  <c r="X163" i="6"/>
  <c r="Y163" i="6" s="1"/>
  <c r="X162" i="6"/>
  <c r="Y162" i="6" s="1"/>
  <c r="X161" i="6"/>
  <c r="Y161" i="6" s="1"/>
  <c r="X160" i="6"/>
  <c r="Y160" i="6" s="1"/>
  <c r="X159" i="6"/>
  <c r="Y159" i="6" s="1"/>
  <c r="X158" i="6"/>
  <c r="Y158" i="6" s="1"/>
  <c r="X157" i="6"/>
  <c r="Y157" i="6" s="1"/>
  <c r="X56" i="6"/>
  <c r="Y56" i="6" s="1"/>
  <c r="X156" i="6"/>
  <c r="Y156" i="6" s="1"/>
  <c r="X155" i="6"/>
  <c r="Y155" i="6" s="1"/>
  <c r="X154" i="6"/>
  <c r="Y154" i="6" s="1"/>
  <c r="X153" i="6"/>
  <c r="Y153" i="6" s="1"/>
  <c r="X152" i="6"/>
  <c r="Y152" i="6" s="1"/>
  <c r="X151" i="6"/>
  <c r="Y151" i="6" s="1"/>
  <c r="X150" i="6"/>
  <c r="Y150" i="6" s="1"/>
  <c r="X149" i="6"/>
  <c r="Y149" i="6" s="1"/>
  <c r="X148" i="6"/>
  <c r="Y148" i="6" s="1"/>
  <c r="X147" i="6"/>
  <c r="Y147" i="6" s="1"/>
  <c r="X146" i="6"/>
  <c r="Y146" i="6" s="1"/>
  <c r="X145" i="6"/>
  <c r="Y145" i="6" s="1"/>
  <c r="X144" i="6"/>
  <c r="Y144" i="6" s="1"/>
  <c r="X143" i="6"/>
  <c r="Y143" i="6" s="1"/>
  <c r="X142" i="6"/>
  <c r="Y142" i="6" s="1"/>
  <c r="X141" i="6"/>
  <c r="Y141" i="6" s="1"/>
  <c r="X140" i="6"/>
  <c r="Y140" i="6" s="1"/>
  <c r="X139" i="6"/>
  <c r="Y139" i="6" s="1"/>
  <c r="X138" i="6"/>
  <c r="Y138" i="6" s="1"/>
  <c r="X137" i="6"/>
  <c r="Y137" i="6" s="1"/>
  <c r="X136" i="6"/>
  <c r="Y136" i="6" s="1"/>
  <c r="X135" i="6"/>
  <c r="Y135" i="6" s="1"/>
  <c r="X134" i="6"/>
  <c r="Y134" i="6" s="1"/>
  <c r="X133" i="6"/>
  <c r="Y133" i="6" s="1"/>
  <c r="X132" i="6"/>
  <c r="Y132" i="6" s="1"/>
  <c r="X131" i="6"/>
  <c r="Y131" i="6" s="1"/>
  <c r="X130" i="6"/>
  <c r="Y130" i="6" s="1"/>
  <c r="X129" i="6"/>
  <c r="Y129" i="6" s="1"/>
  <c r="X128" i="6"/>
  <c r="Y128" i="6" s="1"/>
  <c r="X127" i="6"/>
  <c r="Y127" i="6" s="1"/>
  <c r="X126" i="6"/>
  <c r="Y126" i="6" s="1"/>
  <c r="X125" i="6"/>
  <c r="Y125" i="6" s="1"/>
  <c r="X124" i="6"/>
  <c r="Y124" i="6" s="1"/>
  <c r="X123" i="6"/>
  <c r="Y123" i="6" s="1"/>
  <c r="X122" i="6"/>
  <c r="Y122" i="6" s="1"/>
  <c r="X121" i="6"/>
  <c r="Y121" i="6" s="1"/>
  <c r="X120" i="6"/>
  <c r="Y120" i="6" s="1"/>
  <c r="X119" i="6"/>
  <c r="Y119" i="6" s="1"/>
  <c r="X118" i="6"/>
  <c r="Y118" i="6" s="1"/>
  <c r="X117" i="6"/>
  <c r="Y117" i="6" s="1"/>
  <c r="X116" i="6"/>
  <c r="Y116" i="6" s="1"/>
  <c r="X115" i="6"/>
  <c r="Y115" i="6" s="1"/>
  <c r="X114" i="6"/>
  <c r="Y114" i="6" s="1"/>
  <c r="X113" i="6"/>
  <c r="Y113" i="6" s="1"/>
  <c r="X112" i="6"/>
  <c r="Y112" i="6" s="1"/>
  <c r="X111" i="6"/>
  <c r="Y111" i="6" s="1"/>
  <c r="X110" i="6"/>
  <c r="Y110" i="6" s="1"/>
  <c r="X109" i="6"/>
  <c r="Y109" i="6" s="1"/>
  <c r="X108" i="6"/>
  <c r="Y108" i="6" s="1"/>
  <c r="X107" i="6"/>
  <c r="Y107" i="6" s="1"/>
  <c r="X106" i="6"/>
  <c r="Y106" i="6" s="1"/>
  <c r="X105" i="6"/>
  <c r="Y105" i="6" s="1"/>
  <c r="X104" i="6"/>
  <c r="Y104" i="6" s="1"/>
  <c r="X103" i="6"/>
  <c r="Y103" i="6" s="1"/>
  <c r="X102" i="6"/>
  <c r="Y102" i="6" s="1"/>
  <c r="X101" i="6"/>
  <c r="Y101" i="6" s="1"/>
  <c r="X100" i="6"/>
  <c r="Y100" i="6" s="1"/>
  <c r="X99" i="6"/>
  <c r="Y99" i="6" s="1"/>
  <c r="X98" i="6"/>
  <c r="Y98" i="6" s="1"/>
  <c r="X97" i="6"/>
  <c r="Y97" i="6" s="1"/>
  <c r="X96" i="6"/>
  <c r="Y96" i="6" s="1"/>
  <c r="X95" i="6"/>
  <c r="Y95" i="6" s="1"/>
  <c r="X94" i="6"/>
  <c r="Y94" i="6" s="1"/>
  <c r="X93" i="6"/>
  <c r="Y93" i="6" s="1"/>
  <c r="X92" i="6"/>
  <c r="Y92" i="6" s="1"/>
  <c r="X91" i="6"/>
  <c r="Y91" i="6" s="1"/>
  <c r="X90" i="6"/>
  <c r="Y90" i="6" s="1"/>
  <c r="X89" i="6"/>
  <c r="Y89" i="6" s="1"/>
  <c r="X88" i="6"/>
  <c r="Y88" i="6" s="1"/>
  <c r="X87" i="6"/>
  <c r="Y87" i="6" s="1"/>
  <c r="X86" i="6"/>
  <c r="Y86" i="6" s="1"/>
  <c r="X85" i="6"/>
  <c r="Y85" i="6" s="1"/>
  <c r="X84" i="6"/>
  <c r="Y84" i="6" s="1"/>
  <c r="X83" i="6"/>
  <c r="Y83" i="6" s="1"/>
  <c r="X82" i="6"/>
  <c r="Y82" i="6" s="1"/>
  <c r="X81" i="6"/>
  <c r="Y81" i="6" s="1"/>
  <c r="X80" i="6"/>
  <c r="Y80" i="6" s="1"/>
  <c r="X77" i="6"/>
  <c r="Y77" i="6" s="1"/>
  <c r="X76" i="6"/>
  <c r="Y76" i="6" s="1"/>
  <c r="X75" i="6"/>
  <c r="Y75" i="6" s="1"/>
  <c r="X70" i="6"/>
  <c r="Y70" i="6" s="1"/>
  <c r="X79" i="6"/>
  <c r="Y79" i="6" s="1"/>
  <c r="X78" i="6"/>
  <c r="Y78" i="6" s="1"/>
  <c r="X73" i="6"/>
  <c r="Y73" i="6" s="1"/>
  <c r="X72" i="6"/>
  <c r="Y72" i="6" s="1"/>
  <c r="X71" i="6"/>
  <c r="Y71" i="6" s="1"/>
  <c r="X67" i="6"/>
  <c r="Y67" i="6" s="1"/>
  <c r="X74" i="6"/>
  <c r="Y74" i="6" s="1"/>
  <c r="X66" i="6"/>
  <c r="Y66" i="6" s="1"/>
  <c r="X63" i="6"/>
  <c r="Y63" i="6" s="1"/>
  <c r="X69" i="6"/>
  <c r="Y69" i="6" s="1"/>
  <c r="X68" i="6"/>
  <c r="Y68" i="6" s="1"/>
  <c r="X65" i="6"/>
  <c r="Y65" i="6" s="1"/>
  <c r="X62" i="6"/>
  <c r="Y62" i="6" s="1"/>
  <c r="X57" i="6"/>
  <c r="X61" i="6"/>
  <c r="Y61" i="6" s="1"/>
  <c r="X60" i="6"/>
  <c r="Y60" i="6" s="1"/>
  <c r="X59" i="6"/>
  <c r="Y59" i="6" s="1"/>
  <c r="X64" i="6"/>
  <c r="Y64" i="6" s="1"/>
  <c r="X58" i="6"/>
  <c r="Y58" i="6" s="1"/>
  <c r="X49" i="6"/>
  <c r="Y49" i="6" s="1"/>
  <c r="X55" i="6"/>
  <c r="Y55" i="6" s="1"/>
  <c r="X45" i="6"/>
  <c r="X51" i="6"/>
  <c r="Y51" i="6" s="1"/>
  <c r="X53" i="6"/>
  <c r="Y53" i="6" s="1"/>
  <c r="X52" i="6"/>
  <c r="Y52" i="6" s="1"/>
  <c r="X50" i="6"/>
  <c r="Y50" i="6" s="1"/>
  <c r="X46" i="6"/>
  <c r="Y46" i="6" s="1"/>
  <c r="X48" i="6"/>
  <c r="Y48" i="6" s="1"/>
  <c r="X47" i="6"/>
  <c r="Y47" i="6" s="1"/>
  <c r="X54" i="6"/>
  <c r="Y54" i="6" s="1"/>
  <c r="X44" i="6"/>
  <c r="Y44" i="6" s="1"/>
  <c r="X43" i="6"/>
  <c r="Y43" i="6" s="1"/>
  <c r="X42" i="6"/>
  <c r="Y42" i="6" s="1"/>
  <c r="X39" i="6"/>
  <c r="Y39" i="6" s="1"/>
  <c r="X37" i="6"/>
  <c r="Y37" i="6" s="1"/>
  <c r="X38" i="6"/>
  <c r="X40" i="6"/>
  <c r="Y40" i="6" s="1"/>
  <c r="X41" i="6"/>
  <c r="Y41" i="6" s="1"/>
  <c r="X36" i="6"/>
  <c r="Y36" i="6" s="1"/>
  <c r="X33" i="6"/>
  <c r="Y33" i="6" s="1"/>
  <c r="X34" i="6"/>
  <c r="Y34" i="6" s="1"/>
  <c r="X31" i="6"/>
  <c r="X32" i="6"/>
  <c r="Y32" i="6" s="1"/>
  <c r="X30" i="6"/>
  <c r="Y30" i="6" s="1"/>
  <c r="X27" i="6"/>
  <c r="Y27" i="6" s="1"/>
  <c r="X29" i="6"/>
  <c r="Y29" i="6" s="1"/>
  <c r="X35" i="6"/>
  <c r="Y35" i="6" s="1"/>
  <c r="X21" i="6"/>
  <c r="X24" i="6"/>
  <c r="Y24" i="6" s="1"/>
  <c r="X25" i="6"/>
  <c r="Y25" i="6" s="1"/>
  <c r="X23" i="6"/>
  <c r="Y23" i="6" s="1"/>
  <c r="X22" i="6"/>
  <c r="Y22" i="6" s="1"/>
  <c r="X26" i="6"/>
  <c r="Y26" i="6" s="1"/>
  <c r="X18" i="6"/>
  <c r="Y18" i="6" s="1"/>
  <c r="X28" i="6"/>
  <c r="Y28" i="6" s="1"/>
  <c r="X19" i="6"/>
  <c r="X14" i="6"/>
  <c r="Y14" i="6" s="1"/>
  <c r="X15" i="6"/>
  <c r="Y15" i="6" s="1"/>
  <c r="X16" i="6"/>
  <c r="Y16" i="6" s="1"/>
  <c r="X17" i="6"/>
  <c r="Y17" i="6" s="1"/>
  <c r="X11" i="6"/>
  <c r="Y11" i="6" s="1"/>
  <c r="X20" i="6"/>
  <c r="Y20" i="6" s="1"/>
  <c r="X13" i="6"/>
  <c r="Y13" i="6" s="1"/>
  <c r="X12" i="6"/>
  <c r="Y12" i="6" s="1"/>
  <c r="AA174" i="5"/>
  <c r="AA173" i="5"/>
  <c r="AA172" i="5"/>
  <c r="AA171" i="5"/>
  <c r="AA170" i="5"/>
  <c r="AA169" i="5"/>
  <c r="AA168" i="5"/>
  <c r="AA167" i="5"/>
  <c r="AA166" i="5"/>
  <c r="AA165" i="5"/>
  <c r="AA164" i="5"/>
  <c r="AA163" i="5"/>
  <c r="AA162" i="5"/>
  <c r="AA161" i="5"/>
  <c r="AA160" i="5"/>
  <c r="AA159" i="5"/>
  <c r="AA158" i="5"/>
  <c r="AA157" i="5"/>
  <c r="AA156" i="5"/>
  <c r="AA143" i="5"/>
  <c r="AA142" i="5"/>
  <c r="AA141" i="5"/>
  <c r="AA140" i="5"/>
  <c r="AA139" i="5"/>
  <c r="AA138" i="5"/>
  <c r="AA136" i="5"/>
  <c r="AA134" i="5"/>
  <c r="AA135" i="5"/>
  <c r="AA137" i="5"/>
  <c r="AA133" i="5"/>
  <c r="AA132" i="5"/>
  <c r="AA131" i="5"/>
  <c r="AA130" i="5"/>
  <c r="AA129" i="5"/>
  <c r="AA128" i="5"/>
  <c r="AA127" i="5"/>
  <c r="AA126" i="5"/>
  <c r="AA125" i="5"/>
  <c r="AA112" i="5"/>
  <c r="AA111" i="5"/>
  <c r="AA110" i="5"/>
  <c r="AA109" i="5"/>
  <c r="AA108" i="5"/>
  <c r="AA107" i="5"/>
  <c r="AA106" i="5"/>
  <c r="AA105" i="5"/>
  <c r="AA104" i="5"/>
  <c r="AA103" i="5"/>
  <c r="AA102" i="5"/>
  <c r="AA101" i="5"/>
  <c r="AA100" i="5"/>
  <c r="AA99" i="5"/>
  <c r="AA98" i="5"/>
  <c r="AA97" i="5"/>
  <c r="AA96" i="5"/>
  <c r="AA95" i="5"/>
  <c r="AA94" i="5"/>
  <c r="AA93" i="5"/>
  <c r="AA92" i="5"/>
  <c r="AA91" i="5"/>
  <c r="AA90" i="5"/>
  <c r="AA89" i="5"/>
  <c r="AA88" i="5"/>
  <c r="AA87" i="5"/>
  <c r="AA86" i="5"/>
  <c r="AA85" i="5"/>
  <c r="AA83" i="5"/>
  <c r="AA82" i="5"/>
  <c r="AA81" i="5"/>
  <c r="AA80" i="5"/>
  <c r="AA70" i="5"/>
  <c r="AA79" i="5"/>
  <c r="AA75" i="5"/>
  <c r="AA77" i="5"/>
  <c r="AA74" i="5"/>
  <c r="AA78" i="5"/>
  <c r="AA76" i="5"/>
  <c r="AA72" i="5"/>
  <c r="AA84" i="5"/>
  <c r="AA73" i="5"/>
  <c r="AA68" i="5"/>
  <c r="AA69" i="5"/>
  <c r="AA71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3" i="5"/>
  <c r="AA32" i="5"/>
  <c r="AA30" i="5"/>
  <c r="AA29" i="5"/>
  <c r="AA28" i="5"/>
  <c r="AA27" i="5"/>
  <c r="AA26" i="5"/>
  <c r="AA23" i="5"/>
  <c r="AA21" i="5"/>
  <c r="AA17" i="5"/>
  <c r="AA25" i="5"/>
  <c r="AA31" i="5"/>
  <c r="AA22" i="5"/>
  <c r="AA24" i="5"/>
  <c r="AA19" i="5"/>
  <c r="AA13" i="5"/>
  <c r="AA16" i="5"/>
  <c r="AA15" i="5"/>
  <c r="AA20" i="5"/>
  <c r="AA18" i="5"/>
  <c r="AA14" i="5"/>
  <c r="AA12" i="5"/>
  <c r="AA11" i="5"/>
  <c r="AA143" i="4"/>
  <c r="AA144" i="4"/>
  <c r="AA142" i="4"/>
  <c r="AA140" i="4"/>
  <c r="AA141" i="4"/>
  <c r="AA137" i="4"/>
  <c r="AA139" i="4"/>
  <c r="AA138" i="4"/>
  <c r="AA136" i="4"/>
  <c r="AA113" i="4"/>
  <c r="AA112" i="4"/>
  <c r="AA111" i="4"/>
  <c r="AA110" i="4"/>
  <c r="AA108" i="4"/>
  <c r="AA107" i="4"/>
  <c r="AA109" i="4"/>
  <c r="AA106" i="4"/>
  <c r="AA105" i="4"/>
  <c r="AA89" i="4"/>
  <c r="AA88" i="4"/>
  <c r="AA87" i="4"/>
  <c r="AA84" i="4"/>
  <c r="AA86" i="4"/>
  <c r="AA85" i="4"/>
  <c r="AA83" i="4"/>
  <c r="AA82" i="4"/>
  <c r="AA81" i="4"/>
  <c r="AA79" i="4"/>
  <c r="AA80" i="4"/>
  <c r="AA78" i="4"/>
  <c r="AA73" i="4"/>
  <c r="AA77" i="4"/>
  <c r="AA66" i="4"/>
  <c r="AA76" i="4"/>
  <c r="AA75" i="4"/>
  <c r="AA74" i="4"/>
  <c r="AA69" i="4"/>
  <c r="AA72" i="4"/>
  <c r="AA71" i="4"/>
  <c r="AA70" i="4"/>
  <c r="AA67" i="4"/>
  <c r="AA68" i="4"/>
  <c r="AA65" i="4"/>
  <c r="AA64" i="4"/>
  <c r="AA62" i="4"/>
  <c r="AA63" i="4"/>
  <c r="AA61" i="4"/>
  <c r="AA60" i="4"/>
  <c r="AA40" i="4"/>
  <c r="AA39" i="4"/>
  <c r="AA38" i="4"/>
  <c r="AA37" i="4"/>
  <c r="AA36" i="4"/>
  <c r="AA35" i="4"/>
  <c r="AA34" i="4"/>
  <c r="AA33" i="4"/>
  <c r="AA32" i="4"/>
  <c r="AA30" i="4"/>
  <c r="AA31" i="4"/>
  <c r="AA27" i="4"/>
  <c r="AA29" i="4"/>
  <c r="AA28" i="4"/>
  <c r="AA25" i="4"/>
  <c r="AA26" i="4"/>
  <c r="AA24" i="4"/>
  <c r="AA23" i="4"/>
  <c r="AA22" i="4"/>
  <c r="AA21" i="4"/>
  <c r="AA20" i="4"/>
  <c r="AA18" i="4"/>
  <c r="AA19" i="4"/>
  <c r="AA17" i="4"/>
  <c r="AA14" i="4"/>
  <c r="AA15" i="4"/>
  <c r="AA16" i="4"/>
  <c r="AA13" i="4"/>
  <c r="AA11" i="4"/>
  <c r="AA12" i="4"/>
  <c r="AA141" i="1"/>
  <c r="AA140" i="1"/>
  <c r="AA139" i="1"/>
  <c r="AA115" i="1"/>
  <c r="AA114" i="1"/>
  <c r="AA11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3" i="1"/>
  <c r="AA61" i="1"/>
  <c r="AA64" i="1"/>
  <c r="AA62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5" i="1"/>
  <c r="AA13" i="1"/>
  <c r="AA16" i="1"/>
  <c r="AA14" i="1"/>
  <c r="AA12" i="1"/>
  <c r="AA11" i="1"/>
  <c r="D56" i="6"/>
  <c r="Z158" i="4"/>
  <c r="Y158" i="4"/>
  <c r="Z121" i="4"/>
  <c r="Y121" i="4"/>
  <c r="Z93" i="4"/>
  <c r="Y93" i="4"/>
  <c r="Z47" i="4"/>
  <c r="Y47" i="4"/>
  <c r="Y133" i="4"/>
  <c r="Y132" i="4"/>
  <c r="Y102" i="4"/>
  <c r="Y101" i="4"/>
  <c r="Y57" i="4"/>
  <c r="Y56" i="4"/>
  <c r="Y109" i="1"/>
  <c r="Y135" i="1" s="1"/>
  <c r="Y58" i="1"/>
  <c r="Y110" i="1" s="1"/>
  <c r="Y136" i="1" s="1"/>
  <c r="Y57" i="1"/>
  <c r="Z175" i="5" l="1"/>
  <c r="Y175" i="5"/>
  <c r="Z144" i="5"/>
  <c r="Y144" i="5"/>
  <c r="Y122" i="5"/>
  <c r="Y153" i="5" s="1"/>
  <c r="Z113" i="5"/>
  <c r="Y113" i="5"/>
  <c r="Y65" i="5"/>
  <c r="Z56" i="5"/>
  <c r="Y56" i="5"/>
  <c r="Y8" i="5"/>
  <c r="Y7" i="5"/>
  <c r="Y64" i="5" s="1"/>
  <c r="Y121" i="5" s="1"/>
  <c r="Y152" i="5" s="1"/>
  <c r="AA68" i="7"/>
  <c r="AA70" i="7"/>
  <c r="AA57" i="7"/>
  <c r="AA59" i="7"/>
  <c r="AA65" i="7"/>
  <c r="AA58" i="7"/>
  <c r="AA62" i="7"/>
  <c r="AA56" i="7"/>
  <c r="AA61" i="7"/>
  <c r="AA55" i="7"/>
  <c r="AA60" i="7"/>
  <c r="AA64" i="7"/>
  <c r="AA66" i="7"/>
  <c r="AA67" i="7"/>
  <c r="AA69" i="7"/>
  <c r="AA71" i="7"/>
  <c r="AA72" i="7"/>
  <c r="AA73" i="7"/>
  <c r="Z85" i="7"/>
  <c r="Y85" i="7"/>
  <c r="AA63" i="7"/>
  <c r="AA31" i="7"/>
  <c r="AA30" i="7"/>
  <c r="AA29" i="7"/>
  <c r="AA28" i="7"/>
  <c r="AA27" i="7"/>
  <c r="AA25" i="7"/>
  <c r="AA24" i="7"/>
  <c r="AA21" i="7"/>
  <c r="AA19" i="7"/>
  <c r="AA15" i="7"/>
  <c r="AA14" i="7"/>
  <c r="AA18" i="7"/>
  <c r="AA23" i="7"/>
  <c r="AA16" i="7"/>
  <c r="AA26" i="7"/>
  <c r="AA20" i="7"/>
  <c r="AA17" i="7"/>
  <c r="AA22" i="7"/>
  <c r="AA12" i="7"/>
  <c r="AA13" i="7"/>
  <c r="AA11" i="7"/>
  <c r="Y8" i="7"/>
  <c r="Y52" i="7" s="1"/>
  <c r="Y7" i="7"/>
  <c r="Y51" i="7" s="1"/>
  <c r="D64" i="6"/>
  <c r="AA175" i="5" l="1"/>
  <c r="D21" i="9"/>
  <c r="AA71" i="9"/>
  <c r="AA70" i="9"/>
  <c r="AA69" i="9"/>
  <c r="AA67" i="9"/>
  <c r="AA66" i="9"/>
  <c r="AA65" i="9"/>
  <c r="AA20" i="9"/>
  <c r="AA58" i="9"/>
  <c r="AA52" i="9"/>
  <c r="AA46" i="9"/>
  <c r="AA36" i="9"/>
  <c r="AA18" i="9"/>
  <c r="AA26" i="9"/>
  <c r="AA23" i="9"/>
  <c r="AA14" i="9"/>
  <c r="AA12" i="9"/>
  <c r="AA11" i="9"/>
  <c r="A11" i="9"/>
  <c r="D11" i="9"/>
  <c r="A12" i="9"/>
  <c r="D12" i="9"/>
  <c r="A13" i="9"/>
  <c r="D16" i="9"/>
  <c r="A14" i="9"/>
  <c r="D13" i="9"/>
  <c r="A15" i="9"/>
  <c r="D17" i="9"/>
  <c r="A16" i="9"/>
  <c r="D19" i="9"/>
  <c r="A17" i="9"/>
  <c r="D14" i="9"/>
  <c r="A18" i="9"/>
  <c r="D15" i="9"/>
  <c r="A19" i="9"/>
  <c r="D18" i="9"/>
  <c r="A20" i="9"/>
  <c r="D30" i="9"/>
  <c r="A21" i="9"/>
  <c r="D27" i="9"/>
  <c r="A22" i="9"/>
  <c r="D22" i="9"/>
  <c r="A23" i="9"/>
  <c r="D23" i="9"/>
  <c r="A24" i="9"/>
  <c r="D24" i="9"/>
  <c r="A25" i="9"/>
  <c r="D20" i="9"/>
  <c r="A26" i="9"/>
  <c r="D28" i="9"/>
  <c r="A27" i="9"/>
  <c r="D26" i="9"/>
  <c r="A28" i="9"/>
  <c r="D25" i="9"/>
  <c r="AA21" i="9"/>
  <c r="A29" i="9"/>
  <c r="D29" i="9"/>
  <c r="A30" i="9"/>
  <c r="D33" i="9"/>
  <c r="AA30" i="9"/>
  <c r="A31" i="9"/>
  <c r="D34" i="9"/>
  <c r="A32" i="9"/>
  <c r="D32" i="9"/>
  <c r="AA33" i="9"/>
  <c r="A33" i="9"/>
  <c r="D35" i="9"/>
  <c r="A34" i="9"/>
  <c r="D31" i="9"/>
  <c r="AA35" i="9"/>
  <c r="A35" i="9"/>
  <c r="D36" i="9"/>
  <c r="A36" i="9"/>
  <c r="D37" i="9"/>
  <c r="A37" i="9"/>
  <c r="D38" i="9"/>
  <c r="A38" i="9"/>
  <c r="D39" i="9"/>
  <c r="AA38" i="9"/>
  <c r="A39" i="9"/>
  <c r="D40" i="9"/>
  <c r="A40" i="9"/>
  <c r="D41" i="9"/>
  <c r="AA40" i="9"/>
  <c r="A41" i="9"/>
  <c r="D42" i="9"/>
  <c r="A42" i="9"/>
  <c r="D43" i="9"/>
  <c r="AA42" i="9"/>
  <c r="A43" i="9"/>
  <c r="D44" i="9"/>
  <c r="A44" i="9"/>
  <c r="D45" i="9"/>
  <c r="AA44" i="9"/>
  <c r="A45" i="9"/>
  <c r="D46" i="9"/>
  <c r="A46" i="9"/>
  <c r="D47" i="9"/>
  <c r="A47" i="9"/>
  <c r="D48" i="9"/>
  <c r="A48" i="9"/>
  <c r="D49" i="9"/>
  <c r="AA48" i="9"/>
  <c r="A49" i="9"/>
  <c r="D50" i="9"/>
  <c r="A50" i="9"/>
  <c r="D51" i="9"/>
  <c r="AA50" i="9"/>
  <c r="A51" i="9"/>
  <c r="D52" i="9"/>
  <c r="A52" i="9"/>
  <c r="D53" i="9"/>
  <c r="A53" i="9"/>
  <c r="D54" i="9"/>
  <c r="A54" i="9"/>
  <c r="D55" i="9"/>
  <c r="AA54" i="9"/>
  <c r="A55" i="9"/>
  <c r="D56" i="9"/>
  <c r="A56" i="9"/>
  <c r="D57" i="9"/>
  <c r="AA56" i="9"/>
  <c r="A57" i="9"/>
  <c r="D58" i="9"/>
  <c r="A58" i="9"/>
  <c r="D59" i="9"/>
  <c r="A59" i="9"/>
  <c r="D60" i="9"/>
  <c r="A60" i="9"/>
  <c r="D61" i="9"/>
  <c r="AA60" i="9"/>
  <c r="A61" i="9"/>
  <c r="D62" i="9"/>
  <c r="A62" i="9"/>
  <c r="D63" i="9"/>
  <c r="AA62" i="9"/>
  <c r="A63" i="9"/>
  <c r="D64" i="9"/>
  <c r="A64" i="9"/>
  <c r="AA64" i="9"/>
  <c r="A65" i="9"/>
  <c r="A66" i="9"/>
  <c r="A67" i="9"/>
  <c r="A68" i="9"/>
  <c r="AA68" i="9"/>
  <c r="A69" i="9"/>
  <c r="A70" i="9"/>
  <c r="A71" i="9"/>
  <c r="AA31" i="9" l="1"/>
  <c r="AA15" i="9"/>
  <c r="AA16" i="9"/>
  <c r="AA37" i="9"/>
  <c r="AA53" i="9"/>
  <c r="AA55" i="9"/>
  <c r="AA61" i="9"/>
  <c r="AA24" i="9"/>
  <c r="AA27" i="9"/>
  <c r="AA45" i="9"/>
  <c r="AA63" i="9"/>
  <c r="AA25" i="9"/>
  <c r="AA13" i="9"/>
  <c r="AA29" i="9"/>
  <c r="AA39" i="9"/>
  <c r="AA47" i="9"/>
  <c r="AA17" i="9"/>
  <c r="AA19" i="9"/>
  <c r="AA28" i="9"/>
  <c r="AA32" i="9"/>
  <c r="AA41" i="9"/>
  <c r="AA49" i="9"/>
  <c r="AA57" i="9"/>
  <c r="AA22" i="9"/>
  <c r="AA34" i="9"/>
  <c r="AA43" i="9"/>
  <c r="AA51" i="9"/>
  <c r="AA59" i="9"/>
  <c r="AE26" i="7" l="1"/>
  <c r="D73" i="6"/>
  <c r="D72" i="6"/>
  <c r="D71" i="6" l="1"/>
  <c r="AA169" i="6" l="1"/>
  <c r="AA168" i="6"/>
  <c r="AA167" i="6"/>
  <c r="AA166" i="6"/>
  <c r="AA165" i="6"/>
  <c r="AA164" i="6"/>
  <c r="AA163" i="6"/>
  <c r="AA162" i="6"/>
  <c r="AA161" i="6"/>
  <c r="AA160" i="6"/>
  <c r="AA159" i="6"/>
  <c r="AA158" i="6"/>
  <c r="AA157" i="6"/>
  <c r="AA156" i="6"/>
  <c r="AA155" i="6"/>
  <c r="AA154" i="6"/>
  <c r="AA153" i="6"/>
  <c r="AA152" i="6"/>
  <c r="AA151" i="6"/>
  <c r="AA150" i="6"/>
  <c r="AA149" i="6"/>
  <c r="AA148" i="6"/>
  <c r="AA147" i="6"/>
  <c r="AA146" i="6"/>
  <c r="AA145" i="6"/>
  <c r="AA144" i="6"/>
  <c r="AA143" i="6"/>
  <c r="AA142" i="6"/>
  <c r="AA141" i="6"/>
  <c r="AA140" i="6"/>
  <c r="AA139" i="6"/>
  <c r="AA138" i="6"/>
  <c r="AA137" i="6"/>
  <c r="AA136" i="6"/>
  <c r="AA135" i="6"/>
  <c r="AA134" i="6"/>
  <c r="AA133" i="6"/>
  <c r="AA132" i="6"/>
  <c r="AA131" i="6"/>
  <c r="AA130" i="6"/>
  <c r="AA129" i="6"/>
  <c r="AA128" i="6"/>
  <c r="AA127" i="6"/>
  <c r="AA126" i="6"/>
  <c r="AA125" i="6"/>
  <c r="AA124" i="6"/>
  <c r="AA123" i="6"/>
  <c r="AA122" i="6"/>
  <c r="AA121" i="6"/>
  <c r="AA120" i="6"/>
  <c r="AA119" i="6"/>
  <c r="AA118" i="6"/>
  <c r="AA117" i="6"/>
  <c r="AA116" i="6"/>
  <c r="AA115" i="6"/>
  <c r="AA114" i="6"/>
  <c r="AA113" i="6"/>
  <c r="AA112" i="6"/>
  <c r="AA111" i="6"/>
  <c r="AA110" i="6"/>
  <c r="AA109" i="6"/>
  <c r="AA108" i="6"/>
  <c r="AA94" i="6"/>
  <c r="D67" i="6" l="1"/>
  <c r="D70" i="6"/>
  <c r="D77" i="6" l="1"/>
  <c r="D76" i="6"/>
  <c r="AA21" i="6"/>
  <c r="AA23" i="6"/>
  <c r="AA64" i="6" l="1"/>
  <c r="AA107" i="6" l="1"/>
  <c r="D75" i="6" l="1"/>
  <c r="D61" i="6"/>
  <c r="D78" i="6"/>
  <c r="AA85" i="6" l="1"/>
  <c r="AA31" i="6"/>
  <c r="AA63" i="6"/>
  <c r="D53" i="6"/>
  <c r="D34" i="6"/>
  <c r="D59" i="6"/>
  <c r="D57" i="6"/>
  <c r="D24" i="6"/>
  <c r="D49" i="6"/>
  <c r="D31" i="6"/>
  <c r="D38" i="6"/>
  <c r="D46" i="6"/>
  <c r="D88" i="6"/>
  <c r="D66" i="6"/>
  <c r="D4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D85" i="6" l="1"/>
  <c r="AA106" i="6"/>
  <c r="AA103" i="6"/>
  <c r="AA92" i="6"/>
  <c r="AA91" i="6"/>
  <c r="AA60" i="6"/>
  <c r="AA44" i="6"/>
  <c r="AA102" i="6" l="1"/>
  <c r="AA81" i="6"/>
  <c r="AA73" i="6"/>
  <c r="AA84" i="6"/>
  <c r="AA114" i="4"/>
  <c r="AA115" i="4"/>
  <c r="AA116" i="4"/>
  <c r="AA145" i="4"/>
  <c r="AA146" i="4"/>
  <c r="AA147" i="4"/>
  <c r="D63" i="6"/>
  <c r="D37" i="6" l="1"/>
  <c r="D99" i="6"/>
  <c r="D96" i="6"/>
  <c r="A96" i="1"/>
  <c r="A95" i="1"/>
  <c r="A94" i="1"/>
  <c r="A93" i="1"/>
  <c r="A92" i="1"/>
  <c r="A91" i="1"/>
  <c r="AA100" i="1"/>
  <c r="AA99" i="1"/>
  <c r="AA93" i="1"/>
  <c r="AA90" i="1"/>
  <c r="AA88" i="1"/>
  <c r="AA87" i="1"/>
  <c r="D51" i="6" l="1"/>
  <c r="D102" i="6"/>
  <c r="D115" i="6"/>
  <c r="D48" i="6"/>
  <c r="D100" i="6"/>
  <c r="AA98" i="1"/>
  <c r="AA94" i="1"/>
  <c r="AA91" i="1"/>
  <c r="AA89" i="1"/>
  <c r="AA97" i="1"/>
  <c r="AA96" i="1"/>
  <c r="AA95" i="1"/>
  <c r="AA86" i="1"/>
  <c r="AA85" i="1"/>
  <c r="AA83" i="1"/>
  <c r="AA84" i="1"/>
  <c r="AA92" i="1"/>
  <c r="AA44" i="1"/>
  <c r="AA47" i="1"/>
  <c r="AA46" i="1"/>
  <c r="AA45" i="1"/>
  <c r="AA42" i="1"/>
  <c r="AA43" i="1"/>
  <c r="AA40" i="1"/>
  <c r="AA41" i="1"/>
  <c r="AA39" i="1"/>
  <c r="AA38" i="1"/>
  <c r="AA37" i="1"/>
  <c r="AA34" i="1"/>
  <c r="AA36" i="1"/>
  <c r="AA35" i="1"/>
  <c r="AA33" i="1"/>
  <c r="A100" i="1"/>
  <c r="A99" i="1"/>
  <c r="A98" i="1"/>
  <c r="A97" i="1"/>
  <c r="A90" i="1"/>
  <c r="A89" i="1"/>
  <c r="A88" i="1"/>
  <c r="A87" i="1"/>
  <c r="A86" i="1"/>
  <c r="A85" i="1"/>
  <c r="A84" i="1"/>
  <c r="A83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D118" i="6" l="1"/>
  <c r="D117" i="6"/>
  <c r="D39" i="6"/>
  <c r="D93" i="6" l="1"/>
  <c r="D90" i="6"/>
  <c r="M101" i="1" l="1"/>
  <c r="A134" i="6" l="1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D33" i="6"/>
  <c r="D58" i="6"/>
  <c r="AA29" i="6"/>
  <c r="AA93" i="6"/>
  <c r="AA104" i="6"/>
  <c r="AA46" i="6"/>
  <c r="AA101" i="6"/>
  <c r="AA43" i="6"/>
  <c r="AA19" i="6"/>
  <c r="AA78" i="6"/>
  <c r="AA22" i="6"/>
  <c r="AA48" i="6"/>
  <c r="AA59" i="6"/>
  <c r="D62" i="6"/>
  <c r="D83" i="6"/>
  <c r="D50" i="6"/>
  <c r="D113" i="6"/>
  <c r="AA69" i="6" l="1"/>
  <c r="D82" i="6"/>
  <c r="D60" i="6"/>
  <c r="D79" i="6" l="1"/>
  <c r="D15" i="6"/>
  <c r="D25" i="6"/>
  <c r="D20" i="6"/>
  <c r="D74" i="6"/>
  <c r="D36" i="6"/>
  <c r="D103" i="6"/>
  <c r="D84" i="6"/>
  <c r="AA70" i="6" l="1"/>
  <c r="AA24" i="6"/>
  <c r="D116" i="6" l="1"/>
  <c r="D89" i="6"/>
  <c r="AA54" i="6" l="1"/>
  <c r="AA65" i="6"/>
  <c r="AA72" i="6"/>
  <c r="AA75" i="6"/>
  <c r="AA57" i="6"/>
  <c r="D54" i="6"/>
  <c r="D101" i="6"/>
  <c r="D45" i="6"/>
  <c r="D13" i="6"/>
  <c r="D23" i="6"/>
  <c r="D29" i="6"/>
  <c r="D14" i="6"/>
  <c r="D16" i="6"/>
  <c r="AA82" i="6"/>
  <c r="AA25" i="6"/>
  <c r="AA11" i="6"/>
  <c r="AA99" i="6"/>
  <c r="AA67" i="6"/>
  <c r="AA18" i="6"/>
  <c r="AA96" i="6"/>
  <c r="AA83" i="6"/>
  <c r="AA89" i="6"/>
  <c r="D11" i="6"/>
  <c r="A11" i="1" l="1"/>
  <c r="A12" i="1"/>
  <c r="A13" i="1"/>
  <c r="A14" i="1"/>
  <c r="A15" i="1"/>
  <c r="A16" i="1"/>
  <c r="A17" i="1"/>
  <c r="A18" i="1"/>
  <c r="A19" i="1"/>
  <c r="A20" i="1"/>
  <c r="A21" i="1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D120" i="6" l="1"/>
  <c r="D68" i="6" l="1"/>
  <c r="D139" i="6"/>
  <c r="D41" i="6" l="1"/>
  <c r="D145" i="6" l="1"/>
  <c r="D155" i="6" l="1"/>
  <c r="D156" i="6" l="1"/>
  <c r="D69" i="6" l="1"/>
  <c r="D44" i="6"/>
  <c r="AI35" i="6" l="1"/>
  <c r="AI34" i="6"/>
  <c r="AI33" i="6"/>
  <c r="AI32" i="6"/>
  <c r="AI31" i="6"/>
  <c r="AI30" i="6"/>
  <c r="AI29" i="6"/>
  <c r="AI28" i="6"/>
  <c r="AI27" i="6"/>
  <c r="AI26" i="6"/>
  <c r="AI25" i="6"/>
  <c r="AI24" i="6"/>
  <c r="AI23" i="6"/>
  <c r="AI22" i="6"/>
  <c r="AI21" i="6"/>
  <c r="AI20" i="6"/>
  <c r="AI19" i="6"/>
  <c r="AI18" i="6"/>
  <c r="AI17" i="6"/>
  <c r="AI16" i="6"/>
  <c r="AI15" i="6"/>
  <c r="AI14" i="6"/>
  <c r="AI13" i="6"/>
  <c r="AI12" i="6"/>
  <c r="AI11" i="6"/>
  <c r="AI10" i="6"/>
  <c r="D122" i="6"/>
  <c r="AM70" i="7"/>
  <c r="AM26" i="7"/>
  <c r="AM166" i="5"/>
  <c r="AM135" i="5"/>
  <c r="AM83" i="5"/>
  <c r="AM26" i="5"/>
  <c r="AM115" i="4"/>
  <c r="AM147" i="4"/>
  <c r="AM75" i="4"/>
  <c r="AM26" i="4"/>
  <c r="AM149" i="1"/>
  <c r="AM76" i="1"/>
  <c r="AM26" i="1"/>
  <c r="AM123" i="1" l="1"/>
  <c r="D86" i="6" l="1"/>
  <c r="D19" i="6"/>
  <c r="D43" i="6"/>
  <c r="D87" i="6"/>
  <c r="D108" i="6"/>
  <c r="D140" i="6" l="1"/>
  <c r="W93" i="4"/>
  <c r="AA92" i="4"/>
  <c r="A92" i="4"/>
  <c r="D121" i="6" l="1"/>
  <c r="D52" i="6" l="1"/>
  <c r="AA90" i="4"/>
  <c r="A90" i="4"/>
  <c r="D94" i="6" l="1"/>
  <c r="D150" i="6"/>
  <c r="D104" i="6"/>
  <c r="D127" i="6"/>
  <c r="D106" i="6" l="1"/>
  <c r="D147" i="6" l="1"/>
  <c r="D105" i="6" l="1"/>
  <c r="AA12" i="6" l="1"/>
  <c r="AA90" i="6"/>
  <c r="AA77" i="6"/>
  <c r="AA55" i="6"/>
  <c r="AA71" i="6"/>
  <c r="AA68" i="6"/>
  <c r="AA36" i="6"/>
  <c r="AA62" i="6"/>
  <c r="D119" i="6"/>
  <c r="D128" i="6"/>
  <c r="D131" i="6"/>
  <c r="D107" i="6"/>
  <c r="AA17" i="6"/>
  <c r="AA40" i="6"/>
  <c r="AA34" i="6"/>
  <c r="AA41" i="6" l="1"/>
  <c r="AA51" i="6" l="1"/>
  <c r="D132" i="6"/>
  <c r="AA35" i="6"/>
  <c r="AA95" i="6"/>
  <c r="D130" i="6"/>
  <c r="D55" i="6"/>
  <c r="AA28" i="6"/>
  <c r="AA45" i="6"/>
  <c r="AA38" i="6"/>
  <c r="AA86" i="6"/>
  <c r="AA47" i="6"/>
  <c r="AA88" i="6"/>
  <c r="AA61" i="6"/>
  <c r="D65" i="6"/>
  <c r="AA50" i="6"/>
  <c r="D152" i="6"/>
  <c r="D154" i="6"/>
  <c r="AA66" i="6"/>
  <c r="D30" i="6"/>
  <c r="D146" i="6"/>
  <c r="AA32" i="6"/>
  <c r="D98" i="6"/>
  <c r="AA56" i="6"/>
  <c r="D97" i="6"/>
  <c r="D125" i="6"/>
  <c r="AA53" i="6"/>
  <c r="D110" i="6"/>
  <c r="D47" i="6"/>
  <c r="AA52" i="6"/>
  <c r="D138" i="6"/>
  <c r="AA30" i="6"/>
  <c r="D124" i="6"/>
  <c r="D27" i="6"/>
  <c r="AA26" i="6"/>
  <c r="D143" i="6"/>
  <c r="AA13" i="6"/>
  <c r="D137" i="6"/>
  <c r="D129" i="6"/>
  <c r="AA37" i="6"/>
  <c r="D135" i="6"/>
  <c r="AA33" i="6"/>
  <c r="D109" i="6"/>
  <c r="AA14" i="6"/>
  <c r="D21" i="6"/>
  <c r="AA98" i="6"/>
  <c r="D136" i="6"/>
  <c r="D91" i="6"/>
  <c r="AA74" i="6"/>
  <c r="D149" i="6"/>
  <c r="D134" i="6"/>
  <c r="AA15" i="6"/>
  <c r="D35" i="6"/>
  <c r="AA87" i="6"/>
  <c r="D153" i="6"/>
  <c r="D80" i="6"/>
  <c r="D18" i="6"/>
  <c r="AA105" i="6"/>
  <c r="D112" i="6"/>
  <c r="D26" i="6"/>
  <c r="AA76" i="6"/>
  <c r="D92" i="6"/>
  <c r="AA27" i="6"/>
  <c r="D123" i="6"/>
  <c r="D81" i="6"/>
  <c r="AA16" i="6"/>
  <c r="D28" i="6"/>
  <c r="AA100" i="6"/>
  <c r="AA49" i="6"/>
  <c r="D144" i="6"/>
  <c r="AA97" i="6"/>
  <c r="D12" i="6"/>
  <c r="AA58" i="6"/>
  <c r="D141" i="6"/>
  <c r="D22" i="6"/>
  <c r="D114" i="6"/>
  <c r="D32" i="6"/>
  <c r="AA42" i="6"/>
  <c r="D17" i="6"/>
  <c r="D142" i="6"/>
  <c r="AA20" i="6"/>
  <c r="D148" i="6"/>
  <c r="AA79" i="6"/>
  <c r="D133" i="6"/>
  <c r="AA39" i="6"/>
  <c r="D126" i="6"/>
  <c r="D95" i="6"/>
  <c r="D151" i="6"/>
  <c r="D111" i="6"/>
  <c r="AA80" i="6"/>
  <c r="D42" i="6"/>
  <c r="A11" i="6"/>
  <c r="AK147" i="4" l="1"/>
  <c r="AI147" i="4"/>
  <c r="AG147" i="4"/>
  <c r="AE147" i="4"/>
  <c r="AK115" i="4"/>
  <c r="AI115" i="4"/>
  <c r="AG115" i="4"/>
  <c r="AE115" i="4"/>
  <c r="A70" i="7" l="1"/>
  <c r="A13" i="4" l="1"/>
  <c r="A33" i="4"/>
  <c r="A32" i="4"/>
  <c r="A31" i="4"/>
  <c r="A30" i="4"/>
  <c r="A29" i="4"/>
  <c r="A28" i="4"/>
  <c r="A27" i="4"/>
  <c r="AK26" i="4"/>
  <c r="AI26" i="4"/>
  <c r="AG26" i="4"/>
  <c r="AE26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2" i="4"/>
  <c r="A11" i="4"/>
  <c r="A36" i="4" l="1"/>
  <c r="A35" i="4"/>
  <c r="A34" i="4"/>
  <c r="A82" i="1" l="1"/>
  <c r="A29" i="1" l="1"/>
  <c r="A91" i="4"/>
  <c r="A89" i="4"/>
  <c r="A88" i="4"/>
  <c r="A87" i="4"/>
  <c r="A86" i="4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7" i="4"/>
  <c r="A156" i="4"/>
  <c r="A155" i="4"/>
  <c r="A154" i="4"/>
  <c r="A153" i="4"/>
  <c r="A152" i="4"/>
  <c r="A151" i="4"/>
  <c r="A150" i="4"/>
  <c r="A149" i="4"/>
  <c r="A148" i="4"/>
  <c r="A147" i="4"/>
  <c r="AA152" i="4"/>
  <c r="AA151" i="4"/>
  <c r="AA150" i="4"/>
  <c r="AA149" i="4"/>
  <c r="G158" i="4"/>
  <c r="AA91" i="4"/>
  <c r="A38" i="4"/>
  <c r="A37" i="4"/>
  <c r="A80" i="1"/>
  <c r="A79" i="1"/>
  <c r="AA84" i="7" l="1"/>
  <c r="AA83" i="7"/>
  <c r="AA82" i="7"/>
  <c r="AA81" i="7"/>
  <c r="AA80" i="7"/>
  <c r="AA79" i="7"/>
  <c r="AA78" i="7"/>
  <c r="AA77" i="7"/>
  <c r="AA74" i="7"/>
  <c r="AA76" i="7"/>
  <c r="AA75" i="7"/>
  <c r="AA33" i="7"/>
  <c r="AA32" i="7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AA154" i="4"/>
  <c r="AA153" i="4"/>
  <c r="AA148" i="4"/>
  <c r="X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A44" i="4"/>
  <c r="AA44" i="4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83" i="4"/>
  <c r="A81" i="1"/>
  <c r="A27" i="7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43" i="4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AA46" i="4"/>
  <c r="A22" i="1"/>
  <c r="A23" i="1"/>
  <c r="A24" i="1"/>
  <c r="A25" i="1"/>
  <c r="A26" i="1"/>
  <c r="AE26" i="1"/>
  <c r="AG26" i="1"/>
  <c r="AI26" i="1"/>
  <c r="AK26" i="1"/>
  <c r="A27" i="1"/>
  <c r="A2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E57" i="1"/>
  <c r="G57" i="1"/>
  <c r="G109" i="1" s="1"/>
  <c r="I57" i="1"/>
  <c r="I109" i="1" s="1"/>
  <c r="K57" i="1"/>
  <c r="K109" i="1" s="1"/>
  <c r="M57" i="1"/>
  <c r="M109" i="1" s="1"/>
  <c r="O57" i="1"/>
  <c r="O109" i="1" s="1"/>
  <c r="Q57" i="1"/>
  <c r="Q109" i="1" s="1"/>
  <c r="S57" i="1"/>
  <c r="S109" i="1" s="1"/>
  <c r="U57" i="1"/>
  <c r="U109" i="1" s="1"/>
  <c r="W57" i="1"/>
  <c r="W109" i="1" s="1"/>
  <c r="E58" i="1"/>
  <c r="E110" i="1" s="1"/>
  <c r="G58" i="1"/>
  <c r="G110" i="1" s="1"/>
  <c r="I58" i="1"/>
  <c r="I110" i="1" s="1"/>
  <c r="K58" i="1"/>
  <c r="K110" i="1" s="1"/>
  <c r="M58" i="1"/>
  <c r="M110" i="1" s="1"/>
  <c r="O58" i="1"/>
  <c r="O110" i="1" s="1"/>
  <c r="Q58" i="1"/>
  <c r="Q110" i="1" s="1"/>
  <c r="S58" i="1"/>
  <c r="S110" i="1" s="1"/>
  <c r="U58" i="1"/>
  <c r="U110" i="1" s="1"/>
  <c r="W58" i="1"/>
  <c r="W110" i="1" s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E76" i="1"/>
  <c r="AG76" i="1"/>
  <c r="AI76" i="1"/>
  <c r="AK76" i="1"/>
  <c r="A77" i="1"/>
  <c r="A78" i="1"/>
  <c r="E101" i="1"/>
  <c r="F101" i="1"/>
  <c r="G101" i="1"/>
  <c r="H101" i="1"/>
  <c r="I101" i="1"/>
  <c r="J101" i="1"/>
  <c r="K101" i="1"/>
  <c r="L101" i="1"/>
  <c r="N101" i="1"/>
  <c r="O101" i="1"/>
  <c r="P101" i="1"/>
  <c r="Q101" i="1"/>
  <c r="R101" i="1"/>
  <c r="S101" i="1"/>
  <c r="E109" i="1"/>
  <c r="A113" i="1"/>
  <c r="A114" i="1"/>
  <c r="A115" i="1"/>
  <c r="A116" i="1"/>
  <c r="AA116" i="1"/>
  <c r="A117" i="1"/>
  <c r="AA117" i="1"/>
  <c r="A118" i="1"/>
  <c r="AA118" i="1"/>
  <c r="A119" i="1"/>
  <c r="AA119" i="1"/>
  <c r="A120" i="1"/>
  <c r="AA120" i="1"/>
  <c r="A121" i="1"/>
  <c r="AA121" i="1"/>
  <c r="A122" i="1"/>
  <c r="AA122" i="1"/>
  <c r="A123" i="1"/>
  <c r="AA123" i="1"/>
  <c r="AE123" i="1"/>
  <c r="AG123" i="1"/>
  <c r="AI123" i="1"/>
  <c r="AK123" i="1"/>
  <c r="A124" i="1"/>
  <c r="AA124" i="1"/>
  <c r="A125" i="1"/>
  <c r="AA125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E135" i="1"/>
  <c r="G135" i="1"/>
  <c r="I135" i="1"/>
  <c r="K135" i="1"/>
  <c r="M135" i="1"/>
  <c r="O135" i="1"/>
  <c r="Q135" i="1"/>
  <c r="S135" i="1"/>
  <c r="U135" i="1"/>
  <c r="W135" i="1"/>
  <c r="E136" i="1"/>
  <c r="G136" i="1"/>
  <c r="I136" i="1"/>
  <c r="K136" i="1"/>
  <c r="M136" i="1"/>
  <c r="O136" i="1"/>
  <c r="Q136" i="1"/>
  <c r="S136" i="1"/>
  <c r="U136" i="1"/>
  <c r="W136" i="1"/>
  <c r="A139" i="1"/>
  <c r="A140" i="1"/>
  <c r="AA142" i="1"/>
  <c r="A141" i="1"/>
  <c r="A142" i="1"/>
  <c r="A143" i="1"/>
  <c r="AA143" i="1"/>
  <c r="A144" i="1"/>
  <c r="AA144" i="1"/>
  <c r="A145" i="1"/>
  <c r="AA145" i="1"/>
  <c r="A146" i="1"/>
  <c r="AA146" i="1"/>
  <c r="A147" i="1"/>
  <c r="AA147" i="1"/>
  <c r="A148" i="1"/>
  <c r="AA148" i="1"/>
  <c r="A149" i="1"/>
  <c r="AA149" i="1"/>
  <c r="AE149" i="1"/>
  <c r="AG149" i="1"/>
  <c r="AI149" i="1"/>
  <c r="AK149" i="1"/>
  <c r="A150" i="1"/>
  <c r="AA150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AA157" i="4"/>
  <c r="AA156" i="4"/>
  <c r="AA155" i="4"/>
  <c r="A146" i="4"/>
  <c r="A145" i="4"/>
  <c r="A144" i="4"/>
  <c r="A143" i="4"/>
  <c r="A142" i="4"/>
  <c r="A141" i="4"/>
  <c r="A140" i="4"/>
  <c r="A139" i="4"/>
  <c r="A138" i="4"/>
  <c r="A137" i="4"/>
  <c r="A136" i="4"/>
  <c r="AA120" i="4"/>
  <c r="AA119" i="4"/>
  <c r="AA118" i="4"/>
  <c r="AA117" i="4"/>
  <c r="A105" i="4"/>
  <c r="A85" i="4"/>
  <c r="A84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46" i="4"/>
  <c r="A45" i="4"/>
  <c r="A42" i="4"/>
  <c r="A41" i="4"/>
  <c r="A40" i="4"/>
  <c r="AA45" i="4"/>
  <c r="A39" i="4"/>
  <c r="AA43" i="4"/>
  <c r="AA42" i="4"/>
  <c r="AA41" i="4"/>
  <c r="AK75" i="4"/>
  <c r="AI75" i="4"/>
  <c r="AG75" i="4"/>
  <c r="AE75" i="4"/>
  <c r="W8" i="4"/>
  <c r="W57" i="4" s="1"/>
  <c r="U8" i="4"/>
  <c r="U133" i="4" s="1"/>
  <c r="S8" i="4"/>
  <c r="S133" i="4" s="1"/>
  <c r="Q8" i="4"/>
  <c r="Q133" i="4" s="1"/>
  <c r="O8" i="4"/>
  <c r="O102" i="4" s="1"/>
  <c r="M8" i="4"/>
  <c r="M133" i="4" s="1"/>
  <c r="K8" i="4"/>
  <c r="K102" i="4" s="1"/>
  <c r="I8" i="4"/>
  <c r="I57" i="4" s="1"/>
  <c r="G8" i="4"/>
  <c r="G133" i="4" s="1"/>
  <c r="W7" i="4"/>
  <c r="W132" i="4" s="1"/>
  <c r="U7" i="4"/>
  <c r="U101" i="4" s="1"/>
  <c r="S7" i="4"/>
  <c r="S56" i="4" s="1"/>
  <c r="Q7" i="4"/>
  <c r="Q101" i="4" s="1"/>
  <c r="O7" i="4"/>
  <c r="O101" i="4" s="1"/>
  <c r="M7" i="4"/>
  <c r="M101" i="4" s="1"/>
  <c r="K7" i="4"/>
  <c r="K101" i="4" s="1"/>
  <c r="I7" i="4"/>
  <c r="I101" i="4" s="1"/>
  <c r="G7" i="4"/>
  <c r="G56" i="4" s="1"/>
  <c r="E8" i="4"/>
  <c r="E57" i="4" s="1"/>
  <c r="E7" i="4"/>
  <c r="E132" i="4" s="1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F158" i="4"/>
  <c r="E158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F47" i="4"/>
  <c r="H47" i="4"/>
  <c r="J47" i="4"/>
  <c r="L47" i="4"/>
  <c r="N47" i="4"/>
  <c r="P47" i="4"/>
  <c r="R47" i="4"/>
  <c r="T47" i="4"/>
  <c r="V47" i="4"/>
  <c r="X47" i="4"/>
  <c r="W47" i="4"/>
  <c r="U47" i="4"/>
  <c r="S47" i="4"/>
  <c r="Q47" i="4"/>
  <c r="O47" i="4"/>
  <c r="M47" i="4"/>
  <c r="K47" i="4"/>
  <c r="I47" i="4"/>
  <c r="G47" i="4"/>
  <c r="E47" i="4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A40" i="7"/>
  <c r="A40" i="7"/>
  <c r="AA39" i="7"/>
  <c r="A39" i="7"/>
  <c r="AA38" i="7"/>
  <c r="A38" i="7"/>
  <c r="AA37" i="7"/>
  <c r="A37" i="7"/>
  <c r="AA36" i="7"/>
  <c r="A36" i="7"/>
  <c r="AA35" i="7"/>
  <c r="A35" i="7"/>
  <c r="AA34" i="7"/>
  <c r="A34" i="7"/>
  <c r="A33" i="7"/>
  <c r="A32" i="7"/>
  <c r="A31" i="7"/>
  <c r="A30" i="7"/>
  <c r="A29" i="7"/>
  <c r="A28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K70" i="7"/>
  <c r="AK26" i="7"/>
  <c r="AI70" i="7"/>
  <c r="AG70" i="7"/>
  <c r="AE70" i="7"/>
  <c r="AI26" i="7"/>
  <c r="AG26" i="7"/>
  <c r="W8" i="7"/>
  <c r="W52" i="7" s="1"/>
  <c r="U8" i="7"/>
  <c r="S8" i="7"/>
  <c r="S52" i="7" s="1"/>
  <c r="Q8" i="7"/>
  <c r="Q52" i="7" s="1"/>
  <c r="O8" i="7"/>
  <c r="M8" i="7"/>
  <c r="K8" i="7"/>
  <c r="I8" i="7"/>
  <c r="G8" i="7"/>
  <c r="E8" i="7"/>
  <c r="E52" i="7" s="1"/>
  <c r="W7" i="7"/>
  <c r="W51" i="7" s="1"/>
  <c r="U7" i="7"/>
  <c r="S7" i="7"/>
  <c r="Q7" i="7"/>
  <c r="Q51" i="7" s="1"/>
  <c r="O7" i="7"/>
  <c r="M7" i="7"/>
  <c r="K7" i="7"/>
  <c r="K51" i="7" s="1"/>
  <c r="I7" i="7"/>
  <c r="G7" i="7"/>
  <c r="E7" i="7"/>
  <c r="E51" i="7" s="1"/>
  <c r="F85" i="7"/>
  <c r="H85" i="7"/>
  <c r="J85" i="7"/>
  <c r="L85" i="7"/>
  <c r="N85" i="7"/>
  <c r="P85" i="7"/>
  <c r="R85" i="7"/>
  <c r="T85" i="7"/>
  <c r="V85" i="7"/>
  <c r="X85" i="7"/>
  <c r="W85" i="7"/>
  <c r="U85" i="7"/>
  <c r="S85" i="7"/>
  <c r="Q85" i="7"/>
  <c r="O85" i="7"/>
  <c r="M85" i="7"/>
  <c r="K85" i="7"/>
  <c r="I85" i="7"/>
  <c r="G85" i="7"/>
  <c r="E85" i="7"/>
  <c r="F41" i="7"/>
  <c r="H41" i="7"/>
  <c r="J41" i="7"/>
  <c r="L41" i="7"/>
  <c r="N41" i="7"/>
  <c r="P41" i="7"/>
  <c r="R41" i="7"/>
  <c r="T41" i="7"/>
  <c r="V41" i="7"/>
  <c r="X41" i="7"/>
  <c r="W41" i="7"/>
  <c r="U41" i="7"/>
  <c r="S41" i="7"/>
  <c r="Q41" i="7"/>
  <c r="O41" i="7"/>
  <c r="M41" i="7"/>
  <c r="K41" i="7"/>
  <c r="I41" i="7"/>
  <c r="G41" i="7"/>
  <c r="E41" i="7"/>
  <c r="AK83" i="5"/>
  <c r="AI83" i="5"/>
  <c r="AG83" i="5"/>
  <c r="AE83" i="5"/>
  <c r="A156" i="5"/>
  <c r="A125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89" i="5"/>
  <c r="A88" i="5"/>
  <c r="A87" i="5"/>
  <c r="A84" i="5"/>
  <c r="A83" i="5"/>
  <c r="A82" i="5"/>
  <c r="A78" i="5"/>
  <c r="A76" i="5"/>
  <c r="A75" i="5"/>
  <c r="A73" i="5"/>
  <c r="A68" i="5"/>
  <c r="A90" i="5"/>
  <c r="A79" i="5"/>
  <c r="A74" i="5"/>
  <c r="A86" i="5"/>
  <c r="A69" i="5"/>
  <c r="A85" i="5"/>
  <c r="A81" i="5"/>
  <c r="A80" i="5"/>
  <c r="A72" i="5"/>
  <c r="A70" i="5"/>
  <c r="A77" i="5"/>
  <c r="A71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K166" i="5"/>
  <c r="AI166" i="5"/>
  <c r="AG166" i="5"/>
  <c r="AE166" i="5"/>
  <c r="AK135" i="5"/>
  <c r="AI135" i="5"/>
  <c r="AG135" i="5"/>
  <c r="AE135" i="5"/>
  <c r="AK26" i="5"/>
  <c r="AI26" i="5"/>
  <c r="AG26" i="5"/>
  <c r="AE26" i="5"/>
  <c r="W8" i="5"/>
  <c r="W122" i="5" s="1"/>
  <c r="U8" i="5"/>
  <c r="U65" i="5" s="1"/>
  <c r="S8" i="5"/>
  <c r="S122" i="5" s="1"/>
  <c r="Q8" i="5"/>
  <c r="Q153" i="5" s="1"/>
  <c r="O8" i="5"/>
  <c r="O153" i="5" s="1"/>
  <c r="M8" i="5"/>
  <c r="M122" i="5" s="1"/>
  <c r="K8" i="5"/>
  <c r="K122" i="5" s="1"/>
  <c r="I8" i="5"/>
  <c r="I153" i="5" s="1"/>
  <c r="G8" i="5"/>
  <c r="G65" i="5" s="1"/>
  <c r="W7" i="5"/>
  <c r="W121" i="5" s="1"/>
  <c r="U7" i="5"/>
  <c r="U64" i="5" s="1"/>
  <c r="S7" i="5"/>
  <c r="S64" i="5" s="1"/>
  <c r="Q7" i="5"/>
  <c r="Q152" i="5" s="1"/>
  <c r="O7" i="5"/>
  <c r="O64" i="5" s="1"/>
  <c r="M7" i="5"/>
  <c r="M64" i="5" s="1"/>
  <c r="K7" i="5"/>
  <c r="K64" i="5" s="1"/>
  <c r="I7" i="5"/>
  <c r="I64" i="5" s="1"/>
  <c r="G7" i="5"/>
  <c r="G121" i="5" s="1"/>
  <c r="E8" i="5"/>
  <c r="E65" i="5" s="1"/>
  <c r="E7" i="5"/>
  <c r="E152" i="5" s="1"/>
  <c r="X175" i="5"/>
  <c r="W175" i="5"/>
  <c r="V175" i="5"/>
  <c r="U175" i="5"/>
  <c r="T175" i="5"/>
  <c r="S175" i="5"/>
  <c r="R175" i="5"/>
  <c r="Q175" i="5"/>
  <c r="P175" i="5"/>
  <c r="O175" i="5"/>
  <c r="N175" i="5"/>
  <c r="M175" i="5"/>
  <c r="L175" i="5"/>
  <c r="K175" i="5"/>
  <c r="J175" i="5"/>
  <c r="I175" i="5"/>
  <c r="H175" i="5"/>
  <c r="G175" i="5"/>
  <c r="F175" i="5"/>
  <c r="E175" i="5"/>
  <c r="U121" i="5" l="1"/>
  <c r="U152" i="5"/>
  <c r="G64" i="5"/>
  <c r="Q65" i="5"/>
  <c r="S152" i="5"/>
  <c r="M51" i="7"/>
  <c r="I122" i="5"/>
  <c r="S121" i="5"/>
  <c r="K52" i="7"/>
  <c r="M65" i="5"/>
  <c r="O132" i="4"/>
  <c r="W101" i="4"/>
  <c r="G153" i="5"/>
  <c r="E64" i="5"/>
  <c r="E121" i="5"/>
  <c r="W64" i="5"/>
  <c r="I152" i="5"/>
  <c r="M153" i="5"/>
  <c r="S153" i="5"/>
  <c r="O133" i="4"/>
  <c r="E101" i="4"/>
  <c r="M52" i="7"/>
  <c r="M57" i="4"/>
  <c r="S101" i="4"/>
  <c r="E56" i="4"/>
  <c r="Q122" i="5"/>
  <c r="O152" i="5"/>
  <c r="AA151" i="1"/>
  <c r="S51" i="7"/>
  <c r="G101" i="4"/>
  <c r="O121" i="5"/>
  <c r="U51" i="7"/>
  <c r="K65" i="5"/>
  <c r="U122" i="5"/>
  <c r="E153" i="5"/>
  <c r="G152" i="5"/>
  <c r="W152" i="5"/>
  <c r="M152" i="5"/>
  <c r="I65" i="5"/>
  <c r="K121" i="5"/>
  <c r="Q64" i="5"/>
  <c r="Q121" i="5"/>
  <c r="E122" i="5"/>
  <c r="U153" i="5"/>
  <c r="K152" i="5"/>
  <c r="AA158" i="4"/>
  <c r="AA93" i="4"/>
  <c r="AA152" i="1"/>
  <c r="AA127" i="1"/>
  <c r="AA126" i="1"/>
  <c r="AA121" i="4"/>
  <c r="AA47" i="4"/>
  <c r="K153" i="5"/>
  <c r="G122" i="5"/>
  <c r="I121" i="5"/>
  <c r="O52" i="7"/>
  <c r="O65" i="5"/>
  <c r="I102" i="4"/>
  <c r="S65" i="5"/>
  <c r="W65" i="5"/>
  <c r="M121" i="5"/>
  <c r="S57" i="4"/>
  <c r="U56" i="4"/>
  <c r="K132" i="4"/>
  <c r="W153" i="5"/>
  <c r="O122" i="5"/>
  <c r="K56" i="4"/>
  <c r="Q56" i="4"/>
  <c r="G57" i="4"/>
  <c r="E102" i="4"/>
  <c r="M132" i="4"/>
  <c r="I132" i="4"/>
  <c r="S132" i="4"/>
  <c r="Q57" i="4"/>
  <c r="G52" i="7"/>
  <c r="Q102" i="4"/>
  <c r="O57" i="4"/>
  <c r="M102" i="4"/>
  <c r="I51" i="7"/>
  <c r="W133" i="4"/>
  <c r="U132" i="4"/>
  <c r="I52" i="7"/>
  <c r="K133" i="4"/>
  <c r="G102" i="4"/>
  <c r="U52" i="7"/>
  <c r="E133" i="4"/>
  <c r="I56" i="4"/>
  <c r="M56" i="4"/>
  <c r="Q132" i="4"/>
  <c r="K57" i="4"/>
  <c r="S102" i="4"/>
  <c r="W102" i="4"/>
  <c r="U57" i="4"/>
  <c r="U102" i="4"/>
  <c r="I133" i="4"/>
  <c r="O51" i="7"/>
  <c r="W56" i="4"/>
  <c r="O56" i="4"/>
  <c r="G132" i="4"/>
  <c r="G5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Familia Cuelli</author>
  </authors>
  <commentList>
    <comment ref="T11" authorId="0" shapeId="0" xr:uid="{00000000-0006-0000-0100-000001000000}">
      <text>
        <r>
          <rPr>
            <b/>
            <sz val="15"/>
            <color indexed="81"/>
            <rFont val="Tahoma"/>
            <family val="2"/>
          </rPr>
          <t>PUNTOS EXTRAS 1,00</t>
        </r>
      </text>
    </comment>
    <comment ref="T12" authorId="1" shapeId="0" xr:uid="{7EE2516A-0A1C-40C0-A42D-9749BF74FDCD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T15" authorId="1" shapeId="0" xr:uid="{695638F7-9A3D-4390-AA0A-A9FB247E43A7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  <comment ref="J17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T61" authorId="1" shapeId="0" xr:uid="{5738C348-0AFE-43DD-8FA6-27FE7E26F685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T62" authorId="1" shapeId="0" xr:uid="{0CEC145B-495A-48E3-8546-E86414FBCDA7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J63" authorId="1" shapeId="0" xr:uid="{00000000-0006-0000-0100-000003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Cuelli</author>
    <author>Usuario</author>
  </authors>
  <commentList>
    <comment ref="T11" authorId="0" shapeId="0" xr:uid="{FAE3C8C9-2E1B-4E46-9B1F-D3F4BB9384C1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L12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F13" authorId="0" shapeId="0" xr:uid="{00000000-0006-0000-0200-000002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5,00</t>
        </r>
      </text>
    </comment>
    <comment ref="R14" authorId="0" shapeId="0" xr:uid="{00000000-0006-0000-0200-000004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15,67</t>
        </r>
      </text>
    </comment>
    <comment ref="T15" authorId="0" shapeId="0" xr:uid="{2D4C9553-CE62-43B0-8CE4-A003D971B43C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T16" authorId="1" shapeId="0" xr:uid="{00000000-0006-0000-0200-000003000000}">
      <text>
        <r>
          <rPr>
            <b/>
            <sz val="15"/>
            <color indexed="81"/>
            <rFont val="Tahoma"/>
            <family val="2"/>
          </rPr>
          <t>PUNTOS EXTRAS 1,00</t>
        </r>
      </text>
    </comment>
    <comment ref="R17" authorId="0" shapeId="0" xr:uid="{00000000-0006-0000-0200-000005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V18" authorId="0" shapeId="0" xr:uid="{345AA388-C85B-45CE-891C-A0442EF6AD91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X21" authorId="0" shapeId="0" xr:uid="{C4F00FE7-8EB4-4095-9C73-1A7D87C20766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13,50</t>
        </r>
      </text>
    </comment>
    <comment ref="J22" authorId="0" shapeId="0" xr:uid="{00000000-0006-0000-0200-000006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5,25</t>
        </r>
      </text>
    </comment>
    <comment ref="F24" authorId="0" shapeId="0" xr:uid="{00000000-0006-0000-0200-000007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T24" authorId="0" shapeId="0" xr:uid="{CC33D2C1-1CC7-454D-A491-6FBACAEBC836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F29" authorId="0" shapeId="0" xr:uid="{00000000-0006-0000-0200-000008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L60" authorId="0" shapeId="0" xr:uid="{00000000-0006-0000-0200-000009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T60" authorId="0" shapeId="0" xr:uid="{B9E1B0B4-E016-4354-A9E1-12CE99EE95E4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1,50</t>
        </r>
      </text>
    </comment>
    <comment ref="X61" authorId="0" shapeId="0" xr:uid="{33678CC9-92FA-4782-BC7D-DD8BD22D1434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H62" authorId="0" shapeId="0" xr:uid="{00000000-0006-0000-0200-00000B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1,50</t>
        </r>
      </text>
    </comment>
    <comment ref="N63" authorId="0" shapeId="0" xr:uid="{00000000-0006-0000-0200-00000A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L64" authorId="0" shapeId="0" xr:uid="{00000000-0006-0000-0200-00000C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F65" authorId="0" shapeId="0" xr:uid="{00000000-0006-0000-0200-00000D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L68" authorId="0" shapeId="0" xr:uid="{00000000-0006-0000-0200-00000E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T69" authorId="0" shapeId="0" xr:uid="{75958A3E-48D8-4B2E-AE0E-D939007D0938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9,00</t>
        </r>
      </text>
    </comment>
    <comment ref="X71" authorId="0" shapeId="0" xr:uid="{A2642C4E-0A10-4330-809B-12F86603A156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V73" authorId="0" shapeId="0" xr:uid="{07BDD7A2-0C96-4BD8-8CA0-0FF142EC6B11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J80" authorId="0" shapeId="0" xr:uid="{00000000-0006-0000-0200-00000F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1,00</t>
        </r>
      </text>
    </comment>
    <comment ref="V106" authorId="0" shapeId="0" xr:uid="{63C1A055-9E24-43E9-8247-406F52563813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35,00</t>
        </r>
      </text>
    </comment>
    <comment ref="L107" authorId="0" shapeId="0" xr:uid="{00000000-0006-0000-0200-000010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X107" authorId="0" shapeId="0" xr:uid="{B4E8EE42-294C-4EE9-97AD-D7B8173DC518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N108" authorId="0" shapeId="0" xr:uid="{00000000-0006-0000-0200-000012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F109" authorId="0" shapeId="0" xr:uid="{00000000-0006-0000-0200-000011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Z109" authorId="0" shapeId="0" xr:uid="{FCF2DC73-6989-4206-A841-6B996D2A45DF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J110" authorId="0" shapeId="0" xr:uid="{00000000-0006-0000-0200-000013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F111" authorId="0" shapeId="0" xr:uid="{00000000-0006-0000-0200-000014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Z136" authorId="0" shapeId="0" xr:uid="{81015D70-3852-4A68-9EA9-EE456179EF08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F138" authorId="0" shapeId="0" xr:uid="{00000000-0006-0000-0200-000015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  <comment ref="V138" authorId="0" shapeId="0" xr:uid="{C0872A07-31C4-49CC-A9E7-13F4E3006D7A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F139" authorId="0" shapeId="0" xr:uid="{00000000-0006-0000-0200-000016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F140" authorId="0" shapeId="0" xr:uid="{00000000-0006-0000-0200-000018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L141" authorId="0" shapeId="0" xr:uid="{00000000-0006-0000-0200-000017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Z141" authorId="0" shapeId="0" xr:uid="{1DF440B1-0D65-4923-9B9B-A6147986CFED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J142" authorId="0" shapeId="0" xr:uid="{00000000-0006-0000-0200-000019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Cuelli</author>
  </authors>
  <commentList>
    <comment ref="T11" authorId="0" shapeId="0" xr:uid="{862C3EB6-1239-4038-879E-DF91975EF7DA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60,00</t>
        </r>
      </text>
    </comment>
    <comment ref="J12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V12" authorId="0" shapeId="0" xr:uid="{718F2701-400A-4B2B-87BA-C2D1FAB4F16F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21,67</t>
        </r>
      </text>
    </comment>
    <comment ref="R13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21,67</t>
        </r>
      </text>
    </comment>
    <comment ref="X14" authorId="0" shapeId="0" xr:uid="{CD2BA4A2-5C19-4C86-B4A0-A48F20A6A12D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F15" authorId="0" shapeId="0" xr:uid="{00000000-0006-0000-0300-000003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X15" authorId="0" shapeId="0" xr:uid="{C53C61EF-EF30-4FDD-A164-71182C9B298F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J16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X16" authorId="0" shapeId="0" xr:uid="{2AF2DF51-8EE0-4FA0-877B-18F324DBC2B4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N17" authorId="0" shapeId="0" xr:uid="{00000000-0006-0000-0300-000005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T18" authorId="0" shapeId="0" xr:uid="{91A2F934-F9C7-4ACC-83BC-79D4FF043E83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Z19" authorId="0" shapeId="0" xr:uid="{7BD6F11E-ABC1-44CE-87B7-3E102333078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X20" authorId="0" shapeId="0" xr:uid="{EBCD174E-CBF7-4BEA-A5BE-BC6E3705D824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  <comment ref="V22" authorId="0" shapeId="0" xr:uid="{F81F3A8C-7FDA-429B-AB0D-352A2A520AD1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3,00</t>
        </r>
      </text>
    </comment>
    <comment ref="T24" authorId="0" shapeId="0" xr:uid="{14BC059A-1660-471B-80F7-6A953DFA5E7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X68" authorId="0" shapeId="0" xr:uid="{9722C4C4-A944-4800-94C4-53A450B5236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2,00</t>
        </r>
      </text>
    </comment>
    <comment ref="T69" authorId="0" shapeId="0" xr:uid="{505D5CC8-E8EF-458D-B40D-696BE50D3E5F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1,00</t>
        </r>
      </text>
    </comment>
    <comment ref="X71" authorId="0" shapeId="0" xr:uid="{76AA1783-B816-40F4-8C35-2D7B241AE7C9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J72" authorId="0" shapeId="0" xr:uid="{00000000-0006-0000-0300-000006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2,00</t>
        </r>
      </text>
    </comment>
    <comment ref="V72" authorId="0" shapeId="0" xr:uid="{27149320-EB3D-4E50-B69A-515D007DE204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9,00</t>
        </r>
      </text>
    </comment>
    <comment ref="X73" authorId="0" shapeId="0" xr:uid="{CA5BC240-231F-403A-8474-0E724DBE2461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R74" authorId="0" shapeId="0" xr:uid="{00000000-0006-0000-0300-000007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X74" authorId="0" shapeId="0" xr:uid="{8F3615D8-8E5F-49B0-BEAD-88B3C081C515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3,00</t>
        </r>
      </text>
    </comment>
    <comment ref="R75" authorId="0" shapeId="0" xr:uid="{00000000-0006-0000-0300-000008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T76" authorId="0" shapeId="0" xr:uid="{B8E051CF-101E-4FAB-BECA-2FB8B1FAC2BF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  <comment ref="T77" authorId="0" shapeId="0" xr:uid="{1AE75BDA-BDEF-4AD8-BEA6-2B72D796F025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  <comment ref="T78" authorId="0" shapeId="0" xr:uid="{1D5886A2-99B4-4845-801B-1803D1D806E6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N79" authorId="0" shapeId="0" xr:uid="{00000000-0006-0000-0300-000009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3,00</t>
        </r>
      </text>
    </comment>
    <comment ref="Z79" authorId="0" shapeId="0" xr:uid="{7DDECBBD-60E9-4FAA-866B-3F5D0457C97D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5,00</t>
        </r>
      </text>
    </comment>
    <comment ref="N81" authorId="0" shapeId="0" xr:uid="{00000000-0006-0000-0300-00000A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1,00</t>
        </r>
      </text>
    </comment>
    <comment ref="F125" authorId="0" shapeId="0" xr:uid="{00000000-0006-0000-0300-00000B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35,00</t>
        </r>
      </text>
    </comment>
    <comment ref="T125" authorId="0" shapeId="0" xr:uid="{C9FC9748-ADD8-4231-A887-81A662495BD6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F128" authorId="0" shapeId="0" xr:uid="{00000000-0006-0000-0300-00000C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F156" authorId="0" shapeId="0" xr:uid="{00000000-0006-0000-0300-00000D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V156" authorId="0" shapeId="0" xr:uid="{EA5B8FC8-FA72-489C-ADE0-042A7999044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22,50</t>
        </r>
      </text>
    </comment>
    <comment ref="F157" authorId="0" shapeId="0" xr:uid="{00000000-0006-0000-0300-00000E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Cuelli</author>
  </authors>
  <commentList>
    <comment ref="J11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F12" authorId="0" shapeId="0" xr:uid="{00000000-0006-0000-0400-000002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40,00</t>
        </r>
      </text>
    </comment>
    <comment ref="J16" authorId="0" shapeId="0" xr:uid="{00000000-0006-0000-0400-000003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N17" authorId="0" shapeId="0" xr:uid="{00000000-0006-0000-0400-000004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X17" authorId="0" shapeId="0" xr:uid="{4E0A2A32-083B-4153-B8C9-8C9F2C569CA8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N18" authorId="0" shapeId="0" xr:uid="{00000000-0006-0000-0400-000005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Z18" authorId="0" shapeId="0" xr:uid="{66046066-F5E5-428E-AF50-64E8664F8E3E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T20" authorId="0" shapeId="0" xr:uid="{5E53A99C-BB43-4446-B1EB-B58EEA94C9D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N56" authorId="0" shapeId="0" xr:uid="{00000000-0006-0000-0400-000006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5,00</t>
        </r>
      </text>
    </comment>
    <comment ref="Z56" authorId="0" shapeId="0" xr:uid="{AEF8FF84-216F-46CF-AB3F-24237AC35F0E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J57" authorId="0" shapeId="0" xr:uid="{00000000-0006-0000-0400-000007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F58" authorId="0" shapeId="0" xr:uid="{00000000-0006-0000-0400-000009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J59" authorId="0" shapeId="0" xr:uid="{00000000-0006-0000-0400-000008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X59" authorId="0" shapeId="0" xr:uid="{E26F2F74-2622-4776-B5F5-ABC0DEDAC81B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J61" authorId="0" shapeId="0" xr:uid="{00000000-0006-0000-0400-00000A00000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T63" authorId="0" shapeId="0" xr:uid="{3949B14C-6AF5-4EDC-A7A2-3B6F7C42491D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Q12" authorId="0" shapeId="0" xr:uid="{00000000-0006-0000-0500-000001000000}">
      <text>
        <r>
          <rPr>
            <b/>
            <sz val="14"/>
            <color indexed="81"/>
            <rFont val="Tahoma"/>
            <family val="2"/>
          </rPr>
          <t>PUNTOS EXTRAS 1,00</t>
        </r>
      </text>
    </comment>
    <comment ref="Q17" authorId="0" shapeId="0" xr:uid="{00000000-0006-0000-0500-000002000000}">
      <text>
        <r>
          <rPr>
            <b/>
            <sz val="14"/>
            <color indexed="81"/>
            <rFont val="Tahoma"/>
            <family val="2"/>
          </rPr>
          <t>PUNTOS EXTRAS 1,00</t>
        </r>
      </text>
    </comment>
  </commentList>
</comments>
</file>

<file path=xl/sharedStrings.xml><?xml version="1.0" encoding="utf-8"?>
<sst xmlns="http://schemas.openxmlformats.org/spreadsheetml/2006/main" count="1541" uniqueCount="363">
  <si>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</si>
  <si>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</si>
  <si>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</si>
  <si>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</si>
  <si>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</si>
  <si>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</si>
  <si>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</si>
  <si>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</si>
  <si>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</si>
  <si>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</si>
  <si>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 xml:space="preserve"> 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</si>
  <si>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</si>
  <si>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</si>
  <si>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</si>
  <si>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</si>
  <si>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</si>
  <si>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</si>
  <si>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</si>
  <si>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</si>
  <si>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</si>
  <si>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</si>
  <si>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SIERRA DE LOS PADRES GOLF CLUB</t>
  </si>
  <si>
    <t>TANDIL GOLF CLUB</t>
  </si>
  <si>
    <t>VILLA GESELL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</si>
  <si>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</si>
  <si>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</si>
  <si>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</si>
  <si>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</si>
  <si>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</si>
  <si>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</si>
  <si>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MCC</t>
  </si>
  <si>
    <t>STGC</t>
  </si>
  <si>
    <t>PUNTOS DESCARTADOS</t>
  </si>
  <si>
    <t>EL VALLE DE TANDIL GOLF CLUB</t>
  </si>
  <si>
    <t>0223-467-2500 INT.1</t>
  </si>
  <si>
    <t>0223-486-2221/486-2323</t>
  </si>
  <si>
    <t>02262-45-1532</t>
  </si>
  <si>
    <t>0223-463-0062</t>
  </si>
  <si>
    <t>02241-420085/0011</t>
  </si>
  <si>
    <t xml:space="preserve">0223-460-5222 </t>
  </si>
  <si>
    <t>02293-42-0065</t>
  </si>
  <si>
    <t>02293-44-5873/44-6020</t>
  </si>
  <si>
    <t>02246-43-0014 / 43-0938</t>
  </si>
  <si>
    <t>02255-458249</t>
  </si>
  <si>
    <t>02254-49-1815</t>
  </si>
  <si>
    <t>REF.</t>
  </si>
  <si>
    <t>TELEFONO</t>
  </si>
  <si>
    <t>CEGC</t>
  </si>
  <si>
    <t>CML</t>
  </si>
  <si>
    <t>CLUB DE GOLF CERRO PAMPA</t>
  </si>
  <si>
    <t>CGCP</t>
  </si>
  <si>
    <t>CARILO GOLF</t>
  </si>
  <si>
    <t>CG</t>
  </si>
  <si>
    <t>PRIMER DESCARTE EN EL 1° SEMESTRE</t>
  </si>
  <si>
    <t xml:space="preserve">NASSR TOMAS FRANCISCO         </t>
  </si>
  <si>
    <t>LARREGAIN JUAN IGNACIO</t>
  </si>
  <si>
    <t xml:space="preserve">DI IORIO GIANLUCA             </t>
  </si>
  <si>
    <t>RENDO MELISA</t>
  </si>
  <si>
    <t xml:space="preserve">JOSSI PEDRO (H)               </t>
  </si>
  <si>
    <t>LARREGAIN GABRIEL</t>
  </si>
  <si>
    <t>PRIOLETTO SANTIAGO</t>
  </si>
  <si>
    <t>RENDO JOSEFINA</t>
  </si>
  <si>
    <t xml:space="preserve">RAMPOLDI SARA ALESSIA         </t>
  </si>
  <si>
    <t>ARANO FATIMA</t>
  </si>
  <si>
    <t xml:space="preserve">MENNA CATALINA                </t>
  </si>
  <si>
    <t>ULTIMOS 9 TORNEOS</t>
  </si>
  <si>
    <t>TOTAL DESCARTADOS 2 (1 entres los primeros 5 otro ultimos 4)</t>
  </si>
  <si>
    <t>EDAD</t>
  </si>
  <si>
    <t xml:space="preserve">PUNTOS </t>
  </si>
  <si>
    <t>18 Hoyos</t>
  </si>
  <si>
    <t>36 Hoyos</t>
  </si>
  <si>
    <t>DIVISOR</t>
  </si>
  <si>
    <t>NETOS</t>
  </si>
  <si>
    <t xml:space="preserve">BERCHOT PILAR </t>
  </si>
  <si>
    <t>RENDO CATALINA</t>
  </si>
  <si>
    <t>MUGURUZA PILAR</t>
  </si>
  <si>
    <t xml:space="preserve">DABOS GUADALUPE </t>
  </si>
  <si>
    <t xml:space="preserve">MAIQUES ANA </t>
  </si>
  <si>
    <t xml:space="preserve">GABBIN LOURDES                </t>
  </si>
  <si>
    <t>TEICH KAREN</t>
  </si>
  <si>
    <t>ALVAREZ ELENA</t>
  </si>
  <si>
    <t xml:space="preserve">SUAREZ MILAGROS </t>
  </si>
  <si>
    <t>BIANCUZZO MARTINA</t>
  </si>
  <si>
    <t>MARTIN IARA</t>
  </si>
  <si>
    <t xml:space="preserve">CASTELLI CLARA RENATA         </t>
  </si>
  <si>
    <t>GARCIA DUFFY CLARA</t>
  </si>
  <si>
    <t xml:space="preserve">ERRECART GIMENA               </t>
  </si>
  <si>
    <t xml:space="preserve">PIMENTEL JIMENA </t>
  </si>
  <si>
    <t xml:space="preserve">GARCIA CUENCA BRENDA          </t>
  </si>
  <si>
    <t>RAMPOLDI VALENTINA</t>
  </si>
  <si>
    <t>RODRIGUEZ CONSOLI JOAQUIN</t>
  </si>
  <si>
    <t xml:space="preserve">RECAREY FRANCO NAHUEL </t>
  </si>
  <si>
    <t>POLO BODART GUILLERMO</t>
  </si>
  <si>
    <t>NAVARRO FERNANDO (H)</t>
  </si>
  <si>
    <t>MELI OCTAVIO</t>
  </si>
  <si>
    <t>BAILLERES SANTIAGO</t>
  </si>
  <si>
    <t>DABOS BENJAMIN</t>
  </si>
  <si>
    <t>AYESA BLAS</t>
  </si>
  <si>
    <t>MASTROMARINO GIAN FRANCO</t>
  </si>
  <si>
    <t>MICHELINI RAMIRO</t>
  </si>
  <si>
    <t xml:space="preserve">DE LEON JUAN MANUEL </t>
  </si>
  <si>
    <t>ACUÑA TOBIAS</t>
  </si>
  <si>
    <t>PIANTONI JOSE</t>
  </si>
  <si>
    <t xml:space="preserve">FARHAN MILTON </t>
  </si>
  <si>
    <t>INDART AGUSTIN</t>
  </si>
  <si>
    <t>BILBAO FRANCISCO EUGENIO</t>
  </si>
  <si>
    <t xml:space="preserve">FERNANDEZ MAS AGUSTIN </t>
  </si>
  <si>
    <t>ELICHIRIBEHETY RICARDO</t>
  </si>
  <si>
    <t>BOLY ALFREDO (N)</t>
  </si>
  <si>
    <t>GUEVARA GUIDO</t>
  </si>
  <si>
    <t xml:space="preserve">HERRERA VEGAS JOAQUIN </t>
  </si>
  <si>
    <t>PIMENTEL SIMON</t>
  </si>
  <si>
    <t>INDART IGNACIO</t>
  </si>
  <si>
    <t>LAFRAGUETTE RAMIRO</t>
  </si>
  <si>
    <t>NORIEGA MATEO</t>
  </si>
  <si>
    <t xml:space="preserve">AZCUE SEGUNDO </t>
  </si>
  <si>
    <t>ALESSI BAUTISTA</t>
  </si>
  <si>
    <t xml:space="preserve">DE RONI LISANDRO              </t>
  </si>
  <si>
    <t xml:space="preserve">NAVARRO NICOLAS (H).          </t>
  </si>
  <si>
    <t>MORUA CARIAC MATEO</t>
  </si>
  <si>
    <t>PAZ FACUNDO</t>
  </si>
  <si>
    <t xml:space="preserve">SCARFONE HUGO (H) </t>
  </si>
  <si>
    <t xml:space="preserve">SLAVIN JUAN PABLO </t>
  </si>
  <si>
    <t xml:space="preserve">SANCHEZ TOMAS </t>
  </si>
  <si>
    <t>SCARIOT ARCAMONE EMANUEL</t>
  </si>
  <si>
    <t>GUARNACCIA BLAS</t>
  </si>
  <si>
    <t xml:space="preserve">SCALA FACUNDO </t>
  </si>
  <si>
    <t>CARDOZO LEZAMA MARTIN</t>
  </si>
  <si>
    <t>OTTO KEVIN</t>
  </si>
  <si>
    <t>LABARTHE JOAQUIN</t>
  </si>
  <si>
    <t>GARCIA RECIO FEDERICO MARTIN</t>
  </si>
  <si>
    <t xml:space="preserve">ROTHEMBERGER FELIPE </t>
  </si>
  <si>
    <t>MAYOLA ELIO MAXIMO</t>
  </si>
  <si>
    <t xml:space="preserve">NIGRO JUAN IGNACIO      </t>
  </si>
  <si>
    <t xml:space="preserve">LEOFANTI RAMIRO        </t>
  </si>
  <si>
    <t xml:space="preserve">BARBAGALLO IGNACIO      </t>
  </si>
  <si>
    <t xml:space="preserve">FAIRBAIRN NICOLAS       </t>
  </si>
  <si>
    <t>PONCE ABADIA CLEMENTE</t>
  </si>
  <si>
    <t>2 torneos por 1.55</t>
  </si>
  <si>
    <t>3 torneos por 2.33</t>
  </si>
  <si>
    <t>4 torneos por 3.11</t>
  </si>
  <si>
    <t>5 torneos por 3.88 y hacer un descarte</t>
  </si>
  <si>
    <t>6 torneos por 4.66</t>
  </si>
  <si>
    <t>7 torneos por 5.44</t>
  </si>
  <si>
    <t>8 torneos por 6.22</t>
  </si>
  <si>
    <t>9 torneos por 7.00 hacer otro descarte</t>
  </si>
  <si>
    <t>SANTAMARINA RAMON</t>
  </si>
  <si>
    <t xml:space="preserve">DI JULIO GIAN FRANCO          </t>
  </si>
  <si>
    <t>DAMAS - G R O S S -</t>
  </si>
  <si>
    <t>SFILIO FRANCO</t>
  </si>
  <si>
    <t>CARACOIX FELIPE</t>
  </si>
  <si>
    <t>VIGLIEZZI VALENTIN</t>
  </si>
  <si>
    <t>ROTHEMBERGER MATEO</t>
  </si>
  <si>
    <t xml:space="preserve">GOMEZ RECCHINI ROCIO MILAGORS </t>
  </si>
  <si>
    <t>Ult. 9 Torn - Descart.</t>
  </si>
  <si>
    <t>COSTA ESMERALDA GOLF &amp; LINKS</t>
  </si>
  <si>
    <t>GOLF CLUB DOLORES</t>
  </si>
  <si>
    <t>GCD</t>
  </si>
  <si>
    <t xml:space="preserve">CARACOTCHE FACUNDO            </t>
  </si>
  <si>
    <t>CLUB MAR DEL PLATA S.A. GOLF LOS ACANTILADOS</t>
  </si>
  <si>
    <t>ACUÑA AGUSTIN</t>
  </si>
  <si>
    <t>GAYONE TOBIAS</t>
  </si>
  <si>
    <t>CIRCUITO DE MENORES AÑO 2019</t>
  </si>
  <si>
    <t xml:space="preserve">NALLIM FELIPE                 </t>
  </si>
  <si>
    <t xml:space="preserve">FERNANDEZ FRANCISCO           </t>
  </si>
  <si>
    <t xml:space="preserve">PEREZ SANTANDREA FERMIN       </t>
  </si>
  <si>
    <t xml:space="preserve">CABRERA AGUSTIN               </t>
  </si>
  <si>
    <t xml:space="preserve">RENZI VICTORIA LOURDES        </t>
  </si>
  <si>
    <t>ARANO ROCIO</t>
  </si>
  <si>
    <t>MORDENTTI IGNACIA</t>
  </si>
  <si>
    <t>SALVI PAULA</t>
  </si>
  <si>
    <t xml:space="preserve">FONTANALS MANUEL              </t>
  </si>
  <si>
    <t>54 Hoyos</t>
  </si>
  <si>
    <t>CABALLEROS M-18 Y M-15 - G R O S S -</t>
  </si>
  <si>
    <t>CERESETO AUGUSTO</t>
  </si>
  <si>
    <t xml:space="preserve">GARCIA CUENCA ZOE             </t>
  </si>
  <si>
    <t>CABRERA IÑAQUI</t>
  </si>
  <si>
    <t>GIL TEVEZ WENSESLAO</t>
  </si>
  <si>
    <t xml:space="preserve">GALLIGANI LUCA                </t>
  </si>
  <si>
    <t>SERRES SCHEFFER JOSEFINA</t>
  </si>
  <si>
    <t>MIRAMAR LINKS</t>
  </si>
  <si>
    <t>VIEIRA ANTONIO</t>
  </si>
  <si>
    <t>LOPEZ ALVARO IGNACIO</t>
  </si>
  <si>
    <t>BENEGAS CANALE FACUNDO</t>
  </si>
  <si>
    <t xml:space="preserve">TOBLER SANTIAGO               </t>
  </si>
  <si>
    <t>OLIVERI ANGELINA</t>
  </si>
  <si>
    <t xml:space="preserve">PRIOLETTO ALMA                </t>
  </si>
  <si>
    <t xml:space="preserve">AYESA SOFIA ITZIAR            </t>
  </si>
  <si>
    <t>LUCHETTA VALENTIN</t>
  </si>
  <si>
    <t xml:space="preserve">POLITA NUÑEZ MAITE            </t>
  </si>
  <si>
    <t>PARISI SANTINO</t>
  </si>
  <si>
    <t>ROVARINO SANTINO</t>
  </si>
  <si>
    <t>0223-155-804415</t>
  </si>
  <si>
    <t>BERCHOT TOMAS</t>
  </si>
  <si>
    <t>GOTI JULIO</t>
  </si>
  <si>
    <t>SAFE FRANCO</t>
  </si>
  <si>
    <t>LEOFANTI DANTE SALVADOR</t>
  </si>
  <si>
    <t>MOIONI DANTE</t>
  </si>
  <si>
    <t>REPETTO JUAN CRUZ</t>
  </si>
  <si>
    <t>SALVI BENICIO</t>
  </si>
  <si>
    <t>JARQUE TOMAS</t>
  </si>
  <si>
    <t>ROLON FRANCISCO</t>
  </si>
  <si>
    <t>VERELLEN JUSTINA MARIA</t>
  </si>
  <si>
    <t>1 torneo dividir por 0,77</t>
  </si>
  <si>
    <t>CERONO ENZO</t>
  </si>
  <si>
    <t>ARAUJO LISANDRO</t>
  </si>
  <si>
    <t>ORTALE FELIPE</t>
  </si>
  <si>
    <t>ARMANI SANTIAGO</t>
  </si>
  <si>
    <t>GIMENEZ QUIROGA GONZALO</t>
  </si>
  <si>
    <t>LANDI SANTIAGO</t>
  </si>
  <si>
    <t>DATOLA SANTINO</t>
  </si>
  <si>
    <t>SALANITRO TOMAS</t>
  </si>
  <si>
    <t>PICABEA JULIAN</t>
  </si>
  <si>
    <t>MORAN ASTESANO VALENTINA</t>
  </si>
  <si>
    <t>MUGURUZA SOL</t>
  </si>
  <si>
    <t>AL 31/12/21</t>
  </si>
  <si>
    <t>02254-47-0044</t>
  </si>
  <si>
    <t>02266-431-199</t>
  </si>
  <si>
    <t>011-156-9259304</t>
  </si>
  <si>
    <t>011-155-8261929 / 02245-154-22043</t>
  </si>
  <si>
    <t> 0223-155-852236</t>
  </si>
  <si>
    <t>0249-440-6976</t>
  </si>
  <si>
    <t>MAR DEL PLATA GOLF CLUB CANCHA NUEVA</t>
  </si>
  <si>
    <t>MAR DEL PLATA GOLF CLUB CANCHA VIEJA</t>
  </si>
  <si>
    <t>OLIVERI CATERINA</t>
  </si>
  <si>
    <t>BERENGENO SANTINO MARIO</t>
  </si>
  <si>
    <t>CARACOIX PEDRO</t>
  </si>
  <si>
    <t>PAMPALONI MATEO</t>
  </si>
  <si>
    <t>MICHELlI TOMAS</t>
  </si>
  <si>
    <t>DARDANELLO ARON</t>
  </si>
  <si>
    <t>GERBINO ARAUJO THIAGO VALENTIN</t>
  </si>
  <si>
    <t>DE MARTINO FELICITAS</t>
  </si>
  <si>
    <t>CERESETO ANTONIO</t>
  </si>
  <si>
    <t>ARENAS MARTINA</t>
  </si>
  <si>
    <t>DEPREZ UMMA</t>
  </si>
  <si>
    <t>BRISEGHELLI LUCA</t>
  </si>
  <si>
    <t>MORUA CARAC SANTIAGO</t>
  </si>
  <si>
    <t>PEREZ MARINO JUAN SEGUNDO</t>
  </si>
  <si>
    <t>ROSSI FACUNDO</t>
  </si>
  <si>
    <t>ROMERO GONZALO</t>
  </si>
  <si>
    <t>PANADERO IGNACIO</t>
  </si>
  <si>
    <t>HEREDIA JUAN CRUZ</t>
  </si>
  <si>
    <t>MACCHI MARCOS</t>
  </si>
  <si>
    <t>CUTHILL LIAM</t>
  </si>
  <si>
    <t>CHARLES SANTIAGO</t>
  </si>
  <si>
    <t>ISACCH NICOLAS</t>
  </si>
  <si>
    <t>ACTIS JUAN CRUZ</t>
  </si>
  <si>
    <t>TRENCH JULIA EMA</t>
  </si>
  <si>
    <t>ACHEN ALDANA</t>
  </si>
  <si>
    <t>NICHELMANN NICOLAS</t>
  </si>
  <si>
    <t>POMPONIO AGUSTIN</t>
  </si>
  <si>
    <t>LAMBRECHT SOL</t>
  </si>
  <si>
    <t xml:space="preserve">LARRABURU VALENTINA </t>
  </si>
  <si>
    <t>SARASOLA JOSE MANUEL</t>
  </si>
  <si>
    <t>MOYANO MAYRA BELEN</t>
  </si>
  <si>
    <t>Miramar Links</t>
  </si>
  <si>
    <t>PUNTOS EXTRS GROSS - UN PUNTO POR GOLPE -</t>
  </si>
  <si>
    <t>FLUGUEL LUCAS JOSE</t>
  </si>
  <si>
    <t>STIER RENATA</t>
  </si>
  <si>
    <t>CIRCUITO DE MENORES AÑO 2022</t>
  </si>
  <si>
    <t>Necochea Golf Club - POJ -</t>
  </si>
  <si>
    <t>CABALLEROS JUVENILES CLASES 97 - 98 - 99 - 00 - 01 - 02 Y 03 - G R O S S -</t>
  </si>
  <si>
    <r>
      <t xml:space="preserve">CABALLEROS JUVENILES CLASES 97 - 98 - 99 - 00 - 01 - 02 Y 03 </t>
    </r>
    <r>
      <rPr>
        <b/>
        <sz val="15"/>
        <color rgb="FFFF0000"/>
        <rFont val="Arial"/>
        <family val="2"/>
      </rPr>
      <t>- N E T O  -</t>
    </r>
  </si>
  <si>
    <t>DAMAS JUVENILES CLASES 97 - 98 - 99 - 00 - 01 - 02 Y 03 - G R O S S -</t>
  </si>
  <si>
    <r>
      <t xml:space="preserve">DAMAS JUVENILES CLASES 97 - 98 - 99 - 00 - 01 - 02 Y 03 </t>
    </r>
    <r>
      <rPr>
        <b/>
        <sz val="15"/>
        <color rgb="FFFF0000"/>
        <rFont val="Arial"/>
        <family val="2"/>
      </rPr>
      <t>- N E T O  -</t>
    </r>
  </si>
  <si>
    <t>CABALLEROS MENORES CLASES  04  -  05  Y 06 - G R O S S -</t>
  </si>
  <si>
    <t>CABALLEROS MENORES CLASES 04  -  05  Y 06 - N E T O -</t>
  </si>
  <si>
    <t>DAMAS MENORES CLASES 04  -  05  Y 06 - G R O S S -</t>
  </si>
  <si>
    <t>DAMAS MENORES CLASES 04  -  05  Y 06 - N E T O -</t>
  </si>
  <si>
    <t>CABALLEROS MENORES DE 15 CLASES 07  -  08- G R O S S -</t>
  </si>
  <si>
    <t>CABALLEROS MENORES DE 15 CLASES 07  -  08- N E T O -</t>
  </si>
  <si>
    <r>
      <t xml:space="preserve">DAMAS MENORES DE 15 CLASES 07 y POSTERIORES </t>
    </r>
    <r>
      <rPr>
        <b/>
        <sz val="15"/>
        <color rgb="FFFF0000"/>
        <rFont val="Arial"/>
        <family val="2"/>
      </rPr>
      <t>- G R O S S -</t>
    </r>
  </si>
  <si>
    <r>
      <t xml:space="preserve">DAMAS MENORES DE 15 CLASES 07 y POSTERIORES </t>
    </r>
    <r>
      <rPr>
        <b/>
        <sz val="15"/>
        <color rgb="FFFF0000"/>
        <rFont val="Arial"/>
        <family val="2"/>
      </rPr>
      <t>- N E T O -</t>
    </r>
  </si>
  <si>
    <r>
      <t xml:space="preserve">CABALLEROS MENORES CLASES 09 Y POSTERIORES </t>
    </r>
    <r>
      <rPr>
        <b/>
        <sz val="15"/>
        <color rgb="FFFF0000"/>
        <rFont val="Arial"/>
        <family val="2"/>
      </rPr>
      <t>- G R O S S -</t>
    </r>
  </si>
  <si>
    <r>
      <t xml:space="preserve">CABALLEROS MENORES CLASES 09 Y POSTERIORES </t>
    </r>
    <r>
      <rPr>
        <b/>
        <sz val="15"/>
        <color rgb="FFFF0000"/>
        <rFont val="Arial"/>
        <family val="2"/>
      </rPr>
      <t>- N E T O -</t>
    </r>
  </si>
  <si>
    <t>ROSAS IGNACIO</t>
  </si>
  <si>
    <t>MICHELLI TOMAS</t>
  </si>
  <si>
    <t>NALLIM FELIPE</t>
  </si>
  <si>
    <t>SPC</t>
  </si>
  <si>
    <t>FERNANDEZ FRANCISCO</t>
  </si>
  <si>
    <t>BRISIGHELLI LUCA</t>
  </si>
  <si>
    <t>SUAREZ MILAGROS</t>
  </si>
  <si>
    <t>PEREZ SANTANDREA FERMIN</t>
  </si>
  <si>
    <t>GUIDO FELIPE BENJAMIN</t>
  </si>
  <si>
    <t>CABRERA AGUSTIN</t>
  </si>
  <si>
    <t>TOBLER SANTIAGO</t>
  </si>
  <si>
    <t>FLUGUEL LUCAS IGNACIO</t>
  </si>
  <si>
    <t>RAMPOLDI SARA ALESSIA</t>
  </si>
  <si>
    <t>COLOMBIER JULIA</t>
  </si>
  <si>
    <t>ERRECART GIMENA</t>
  </si>
  <si>
    <t>POLITA NUÑEZ MAITE</t>
  </si>
  <si>
    <t>PATTI NICOLAS</t>
  </si>
  <si>
    <t>JENKINS STEVE</t>
  </si>
  <si>
    <t>DURINGER BENJAMIN</t>
  </si>
  <si>
    <t>JARQUE FELIPE</t>
  </si>
  <si>
    <t>CRUZ COSME</t>
  </si>
  <si>
    <t>MORDENTTI SANTIAGO</t>
  </si>
  <si>
    <t>PROBICITO IGNACIO</t>
  </si>
  <si>
    <t>SANTANA PEDRO</t>
  </si>
  <si>
    <t>RAMPEZZOTTI BARTOLOME</t>
  </si>
  <si>
    <t>TOBLER GONZALO</t>
  </si>
  <si>
    <t>LANDI AGUSTIN</t>
  </si>
  <si>
    <t>SALVI SANTINO</t>
  </si>
  <si>
    <t>JUAREZ GOÑI FRANCISCO</t>
  </si>
  <si>
    <t>ROLON ESTANISLAO</t>
  </si>
  <si>
    <t>PALENCIA EMILIO</t>
  </si>
  <si>
    <t>HAUQUI JUAN IGNACIO</t>
  </si>
  <si>
    <t>SARASOLA FEDERICO</t>
  </si>
  <si>
    <t>VIALI MARTIN</t>
  </si>
  <si>
    <t>LEOFANTI RENZO</t>
  </si>
  <si>
    <t>VIALI NEWEN</t>
  </si>
  <si>
    <t>DE MARTINO AGUSTIN</t>
  </si>
  <si>
    <t>JENKINS UMA</t>
  </si>
  <si>
    <t>CACACE ISABELLA</t>
  </si>
  <si>
    <t>DANIEL KATJA</t>
  </si>
  <si>
    <t>LEON CAMPOS IARA</t>
  </si>
  <si>
    <t>MORALEJO PILAR</t>
  </si>
  <si>
    <t>TLGC</t>
  </si>
  <si>
    <t>09; 10 y 11/02/2022</t>
  </si>
  <si>
    <t>Sierra de los Padres GC - AMD -</t>
  </si>
  <si>
    <t>NASSR TOMAS FRANCISCO</t>
  </si>
  <si>
    <t xml:space="preserve">CMDP </t>
  </si>
  <si>
    <t>AYESA SOFIA ITZIAR</t>
  </si>
  <si>
    <t>ELICHIRIBEHETY RICARDO JUAN</t>
  </si>
  <si>
    <t>MALAGA MATIAS</t>
  </si>
  <si>
    <t>MORUA CARIAC SANTIAGO</t>
  </si>
  <si>
    <t>RODRIGUEZ LUCIANO</t>
  </si>
  <si>
    <t>ML</t>
  </si>
  <si>
    <t>GUERENDIAIN FERMIN</t>
  </si>
  <si>
    <t>El Valle de Tandil Golf Club</t>
  </si>
  <si>
    <t>LANCELOTTI VALENTINO</t>
  </si>
  <si>
    <t>GOTI MIGUEL</t>
  </si>
  <si>
    <t>MONTES JOAQUIN</t>
  </si>
  <si>
    <t>ROMERA LUCAS</t>
  </si>
  <si>
    <t>MONJE COLOMBO SATHYA ANIL</t>
  </si>
  <si>
    <t>Tandil Golf Club</t>
  </si>
  <si>
    <t>SANTANA JOAQUIN</t>
  </si>
  <si>
    <t>ZANETTA MAXIMO</t>
  </si>
  <si>
    <t>MEILAN LOURDES</t>
  </si>
  <si>
    <t>GALOPPO SANTINO</t>
  </si>
  <si>
    <t>28 y 29/05/2022</t>
  </si>
  <si>
    <t>Villa Gesell Golf Club</t>
  </si>
  <si>
    <t>Cariló Golf</t>
  </si>
  <si>
    <t>Mar del Plata Golf Club Cancha Vieja</t>
  </si>
  <si>
    <t>CARACOTCHE FACUNDO</t>
  </si>
  <si>
    <t>DI IORIO GIANLUCA</t>
  </si>
  <si>
    <t>RANIOLO VALENTINO</t>
  </si>
  <si>
    <t>FLUGÜEL LUCAS IGNACIO</t>
  </si>
  <si>
    <t>GIANFORMAGGIO MATEO</t>
  </si>
  <si>
    <t>DE MARTINO BERNARDITA</t>
  </si>
  <si>
    <t>RODRIGUEZ MACIAS ISABELA</t>
  </si>
  <si>
    <t>NUÑEZ EZEQUIEL</t>
  </si>
  <si>
    <t>Costa Esmeralda Golf &amp; Links</t>
  </si>
  <si>
    <t>GARCIA RECIO FEDERICO</t>
  </si>
  <si>
    <t>CAÑETE MIA</t>
  </si>
  <si>
    <t>MARTIN IGNACIO</t>
  </si>
  <si>
    <t>CIRCUITO DE MENORES AÑO 2022 - 2023 - PARA CONFORMACION DE EQUIPOS -</t>
  </si>
  <si>
    <t>Links Pinamar S.A.</t>
  </si>
  <si>
    <t>FRACASSO SANTIAGO</t>
  </si>
  <si>
    <t>CEJAS FEDERICO</t>
  </si>
  <si>
    <t>JAUNARENA FACUNDO</t>
  </si>
  <si>
    <t>Mar del Plata Golf Club Cancha Nueva</t>
  </si>
  <si>
    <t>LOUSTAU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</si>
</sst>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;@"/>
    <numFmt numFmtId="166" formatCode="[$-C0A]General"/>
  </numFmts>
  <fonts count="27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10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rgb="FFFF0000"/>
      <name val="Arial"/>
      <family val="2"/>
    </font>
    <font>
      <sz val="10"/>
      <name val="Arial"/>
      <family val="2"/>
      <charset val="1"/>
    </font>
    <font>
      <sz val="13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rgb="FF0000FF"/>
      <name val="Calibri"/>
      <family val="2"/>
    </font>
    <font>
      <b/>
      <sz val="9"/>
      <color indexed="9"/>
      <name val="Arial"/>
      <family val="2"/>
    </font>
    <font>
      <sz val="10"/>
      <color theme="1"/>
      <name val="Arial1"/>
    </font>
    <font>
      <b/>
      <sz val="12"/>
      <color indexed="9"/>
      <name val="Arial"/>
      <family val="2"/>
    </font>
    <font>
      <b/>
      <sz val="14"/>
      <color indexed="81"/>
      <name val="Tahoma"/>
      <family val="2"/>
    </font>
    <font>
      <b/>
      <sz val="13"/>
      <color theme="0"/>
      <name val="Arial"/>
      <family val="2"/>
    </font>
    <font>
      <b/>
      <sz val="10"/>
      <color indexed="81"/>
      <name val="Tahoma"/>
      <family val="2"/>
    </font>
    <font>
      <b/>
      <sz val="20"/>
      <color indexed="81"/>
      <name val="Tahoma"/>
      <family val="2"/>
    </font>
    <font>
      <b/>
      <sz val="15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" fillId="0" borderId="0"/>
    <xf numFmtId="166" fontId="20" fillId="0" borderId="0"/>
  </cellStyleXfs>
  <cellXfs count="182">
    <xf numFmtId="0" fontId="0" fillId="0" borderId="0" xfId="0"/>
    <xf numFmtId="0" fontId="1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9" fontId="8" fillId="3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3" fillId="0" borderId="0" xfId="0" applyNumberFormat="1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7" xfId="0" applyFont="1" applyBorder="1"/>
    <xf numFmtId="0" fontId="12" fillId="0" borderId="8" xfId="0" applyFont="1" applyBorder="1" applyAlignment="1">
      <alignment horizontal="center"/>
    </xf>
    <xf numFmtId="0" fontId="11" fillId="2" borderId="7" xfId="0" applyFont="1" applyFill="1" applyBorder="1"/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2" fontId="3" fillId="5" borderId="8" xfId="0" applyNumberFormat="1" applyFont="1" applyFill="1" applyBorder="1" applyAlignment="1">
      <alignment horizontal="center"/>
    </xf>
    <xf numFmtId="2" fontId="3" fillId="5" borderId="11" xfId="0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6" fillId="2" borderId="28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0" fontId="1" fillId="0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NumberFormat="1" applyFont="1"/>
    <xf numFmtId="14" fontId="15" fillId="0" borderId="0" xfId="0" applyNumberFormat="1" applyFont="1"/>
    <xf numFmtId="0" fontId="17" fillId="2" borderId="2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1" fillId="0" borderId="0" xfId="0" applyNumberFormat="1" applyFont="1"/>
    <xf numFmtId="0" fontId="3" fillId="7" borderId="6" xfId="0" applyFont="1" applyFill="1" applyBorder="1"/>
    <xf numFmtId="0" fontId="3" fillId="7" borderId="5" xfId="0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8" fillId="0" borderId="4" xfId="0" applyFont="1" applyBorder="1" applyAlignment="1">
      <alignment vertical="center"/>
    </xf>
    <xf numFmtId="165" fontId="3" fillId="0" borderId="0" xfId="0" applyNumberFormat="1" applyFont="1"/>
    <xf numFmtId="2" fontId="3" fillId="8" borderId="8" xfId="0" applyNumberFormat="1" applyFont="1" applyFill="1" applyBorder="1" applyAlignment="1">
      <alignment horizontal="center"/>
    </xf>
    <xf numFmtId="1" fontId="3" fillId="8" borderId="6" xfId="0" applyNumberFormat="1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3" fillId="6" borderId="6" xfId="0" applyFont="1" applyFill="1" applyBorder="1"/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164" fontId="3" fillId="6" borderId="6" xfId="0" applyNumberFormat="1" applyFont="1" applyFill="1" applyBorder="1" applyAlignment="1">
      <alignment horizontal="center"/>
    </xf>
    <xf numFmtId="0" fontId="3" fillId="10" borderId="6" xfId="0" applyFont="1" applyFill="1" applyBorder="1"/>
    <xf numFmtId="0" fontId="3" fillId="10" borderId="5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164" fontId="3" fillId="10" borderId="6" xfId="0" applyNumberFormat="1" applyFont="1" applyFill="1" applyBorder="1" applyAlignment="1">
      <alignment horizontal="center"/>
    </xf>
    <xf numFmtId="0" fontId="3" fillId="11" borderId="6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164" fontId="3" fillId="11" borderId="6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12" borderId="6" xfId="0" applyFont="1" applyFill="1" applyBorder="1"/>
    <xf numFmtId="0" fontId="3" fillId="12" borderId="5" xfId="0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164" fontId="3" fillId="12" borderId="6" xfId="0" applyNumberFormat="1" applyFont="1" applyFill="1" applyBorder="1" applyAlignment="1">
      <alignment horizontal="center"/>
    </xf>
    <xf numFmtId="2" fontId="3" fillId="13" borderId="11" xfId="0" applyNumberFormat="1" applyFont="1" applyFill="1" applyBorder="1" applyAlignment="1">
      <alignment horizontal="center"/>
    </xf>
    <xf numFmtId="1" fontId="3" fillId="0" borderId="0" xfId="0" applyNumberFormat="1" applyFont="1"/>
    <xf numFmtId="0" fontId="3" fillId="14" borderId="6" xfId="0" applyFont="1" applyFill="1" applyBorder="1"/>
    <xf numFmtId="0" fontId="3" fillId="14" borderId="5" xfId="0" applyFont="1" applyFill="1" applyBorder="1" applyAlignment="1">
      <alignment horizontal="center"/>
    </xf>
    <xf numFmtId="0" fontId="3" fillId="14" borderId="6" xfId="0" applyFont="1" applyFill="1" applyBorder="1" applyAlignment="1">
      <alignment horizontal="center"/>
    </xf>
    <xf numFmtId="164" fontId="3" fillId="14" borderId="6" xfId="0" applyNumberFormat="1" applyFont="1" applyFill="1" applyBorder="1" applyAlignment="1">
      <alignment horizontal="center"/>
    </xf>
    <xf numFmtId="2" fontId="3" fillId="13" borderId="8" xfId="0" applyNumberFormat="1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23" fillId="2" borderId="5" xfId="0" applyNumberFormat="1" applyFont="1" applyFill="1" applyBorder="1" applyAlignment="1">
      <alignment horizontal="center"/>
    </xf>
    <xf numFmtId="2" fontId="3" fillId="15" borderId="8" xfId="0" applyNumberFormat="1" applyFont="1" applyFill="1" applyBorder="1" applyAlignment="1">
      <alignment horizontal="center"/>
    </xf>
    <xf numFmtId="2" fontId="3" fillId="15" borderId="11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23" fillId="16" borderId="5" xfId="0" applyNumberFormat="1" applyFont="1" applyFill="1" applyBorder="1" applyAlignment="1">
      <alignment horizontal="center"/>
    </xf>
    <xf numFmtId="0" fontId="23" fillId="17" borderId="5" xfId="0" applyNumberFormat="1" applyFont="1" applyFill="1" applyBorder="1" applyAlignment="1">
      <alignment horizontal="center"/>
    </xf>
    <xf numFmtId="2" fontId="3" fillId="0" borderId="38" xfId="0" applyNumberFormat="1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164" fontId="3" fillId="0" borderId="38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164" fontId="3" fillId="0" borderId="19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164" fontId="3" fillId="0" borderId="39" xfId="0" applyNumberFormat="1" applyFont="1" applyFill="1" applyBorder="1" applyAlignment="1">
      <alignment horizontal="center"/>
    </xf>
    <xf numFmtId="2" fontId="3" fillId="0" borderId="40" xfId="0" applyNumberFormat="1" applyFont="1" applyFill="1" applyBorder="1" applyAlignment="1">
      <alignment horizontal="center"/>
    </xf>
    <xf numFmtId="2" fontId="3" fillId="15" borderId="40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1" fontId="3" fillId="0" borderId="38" xfId="0" applyNumberFormat="1" applyFont="1" applyFill="1" applyBorder="1" applyAlignment="1">
      <alignment horizontal="center"/>
    </xf>
    <xf numFmtId="1" fontId="3" fillId="0" borderId="42" xfId="0" applyNumberFormat="1" applyFont="1" applyFill="1" applyBorder="1" applyAlignment="1">
      <alignment horizontal="center"/>
    </xf>
    <xf numFmtId="2" fontId="3" fillId="0" borderId="43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1" fontId="3" fillId="0" borderId="44" xfId="0" applyNumberFormat="1" applyFont="1" applyFill="1" applyBorder="1" applyAlignment="1">
      <alignment horizontal="center"/>
    </xf>
    <xf numFmtId="2" fontId="3" fillId="0" borderId="45" xfId="0" applyNumberFormat="1" applyFont="1" applyFill="1" applyBorder="1" applyAlignment="1">
      <alignment horizontal="center"/>
    </xf>
    <xf numFmtId="2" fontId="3" fillId="15" borderId="4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165" fontId="6" fillId="2" borderId="17" xfId="0" applyNumberFormat="1" applyFont="1" applyFill="1" applyBorder="1" applyAlignment="1">
      <alignment horizontal="center"/>
    </xf>
    <xf numFmtId="165" fontId="6" fillId="2" borderId="2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5" fontId="21" fillId="2" borderId="17" xfId="0" applyNumberFormat="1" applyFont="1" applyFill="1" applyBorder="1" applyAlignment="1">
      <alignment horizontal="center"/>
    </xf>
    <xf numFmtId="165" fontId="21" fillId="2" borderId="20" xfId="0" applyNumberFormat="1" applyFont="1" applyFill="1" applyBorder="1" applyAlignment="1">
      <alignment horizontal="center"/>
    </xf>
    <xf numFmtId="14" fontId="21" fillId="2" borderId="17" xfId="0" applyNumberFormat="1" applyFont="1" applyFill="1" applyBorder="1" applyAlignment="1">
      <alignment horizontal="center"/>
    </xf>
    <xf numFmtId="0" fontId="21" fillId="2" borderId="20" xfId="0" applyFont="1" applyFill="1" applyBorder="1" applyAlignment="1">
      <alignment horizontal="center"/>
    </xf>
    <xf numFmtId="14" fontId="6" fillId="2" borderId="17" xfId="0" applyNumberFormat="1" applyFont="1" applyFill="1" applyBorder="1" applyAlignment="1">
      <alignment horizontal="center"/>
    </xf>
    <xf numFmtId="14" fontId="6" fillId="2" borderId="20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4" fontId="6" fillId="2" borderId="15" xfId="0" applyNumberFormat="1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6" fillId="6" borderId="3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2" fontId="3" fillId="13" borderId="40" xfId="0" applyNumberFormat="1" applyFont="1" applyFill="1" applyBorder="1" applyAlignment="1">
      <alignment horizontal="center"/>
    </xf>
    <xf numFmtId="0" fontId="23" fillId="18" borderId="5" xfId="0" applyNumberFormat="1" applyFont="1" applyFill="1" applyBorder="1" applyAlignment="1">
      <alignment horizontal="center"/>
    </xf>
    <xf numFmtId="0" fontId="6" fillId="19" borderId="5" xfId="0" applyNumberFormat="1" applyFont="1" applyFill="1" applyBorder="1" applyAlignment="1">
      <alignment horizontal="center"/>
    </xf>
  </cellXfs>
  <cellStyles count="4">
    <cellStyle name="Excel Built-in Normal" xfId="1" xr:uid="{00000000-0005-0000-0000-000000000000}"/>
    <cellStyle name="Excel Built-in Normal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904875</xdr:colOff>
      <xdr:row>24</xdr:row>
      <xdr:rowOff>0</xdr:rowOff>
    </xdr:from>
    <xdr:ext cx="202" cy="676276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4505325"/>
          <a:ext cx="202" cy="676276"/>
        </a:xfrm>
        <a:prstGeom prst="rect">
          <a:avLst/>
        </a:prstGeom>
      </xdr:spPr>
    </xdr:pic>
    <xdr:clientData/>
  </xdr:oneCellAnchor>
  <xdr:oneCellAnchor>
    <xdr:from>
      <xdr:col>3</xdr:col>
      <xdr:colOff>904875</xdr:colOff>
      <xdr:row>74</xdr:row>
      <xdr:rowOff>0</xdr:rowOff>
    </xdr:from>
    <xdr:ext cx="202" cy="676276"/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914" y="13416643"/>
          <a:ext cx="202" cy="6762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zoomScale="85" workbookViewId="0"/>
  </sheetViews>
  <sheetFormatPr baseColWidth="10" defaultRowHeight="18.75"/>
  <cols>
    <col min="1" max="1" width="81" style="26" bestFit="1" customWidth="1"/>
    <col min="2" max="2" width="13.28515625" style="27" bestFit="1" customWidth="1"/>
    <col min="3" max="3" width="51.7109375" style="27" bestFit="1" customWidth="1"/>
    <col min="4" max="16384" width="11.42578125" style="26"/>
  </cols>
  <sheetData>
    <row r="1" spans="1:3" ht="19.5">
      <c r="A1" s="37" t="s">
        <v>7</v>
      </c>
      <c r="B1" s="32" t="s">
        <v>45</v>
      </c>
      <c r="C1" s="32" t="s">
        <v>46</v>
      </c>
    </row>
    <row r="2" spans="1:3" ht="19.5">
      <c r="A2" s="40" t="s">
        <v>51</v>
      </c>
      <c r="B2" s="29" t="s">
        <v>52</v>
      </c>
      <c r="C2" s="41" t="s">
        <v>216</v>
      </c>
    </row>
    <row r="3" spans="1:3" ht="19.5">
      <c r="A3" s="42" t="s">
        <v>49</v>
      </c>
      <c r="B3" s="43" t="s">
        <v>50</v>
      </c>
      <c r="C3" s="44" t="s">
        <v>40</v>
      </c>
    </row>
    <row r="4" spans="1:3" ht="19.5">
      <c r="A4" s="40" t="s">
        <v>159</v>
      </c>
      <c r="B4" s="29" t="s">
        <v>14</v>
      </c>
      <c r="C4" s="41" t="s">
        <v>34</v>
      </c>
    </row>
    <row r="5" spans="1:3" ht="19.5">
      <c r="A5" s="42" t="s">
        <v>28</v>
      </c>
      <c r="B5" s="43" t="s">
        <v>18</v>
      </c>
      <c r="C5" s="44" t="s">
        <v>217</v>
      </c>
    </row>
    <row r="6" spans="1:3" ht="19.5">
      <c r="A6" s="40" t="s">
        <v>155</v>
      </c>
      <c r="B6" s="29" t="s">
        <v>47</v>
      </c>
      <c r="C6" s="41" t="s">
        <v>218</v>
      </c>
    </row>
    <row r="7" spans="1:3" ht="19.5">
      <c r="A7" s="42" t="s">
        <v>33</v>
      </c>
      <c r="B7" s="43" t="s">
        <v>13</v>
      </c>
      <c r="C7" s="44" t="s">
        <v>41</v>
      </c>
    </row>
    <row r="8" spans="1:3" ht="19.5">
      <c r="A8" s="40" t="s">
        <v>29</v>
      </c>
      <c r="B8" s="29" t="s">
        <v>17</v>
      </c>
      <c r="C8" s="41" t="s">
        <v>38</v>
      </c>
    </row>
    <row r="9" spans="1:3" ht="19.5">
      <c r="A9" s="42" t="s">
        <v>156</v>
      </c>
      <c r="B9" s="43" t="s">
        <v>157</v>
      </c>
      <c r="C9" s="44" t="s">
        <v>219</v>
      </c>
    </row>
    <row r="10" spans="1:3" ht="19.5">
      <c r="A10" s="40" t="s">
        <v>27</v>
      </c>
      <c r="B10" s="29" t="s">
        <v>20</v>
      </c>
      <c r="C10" s="41" t="s">
        <v>44</v>
      </c>
    </row>
    <row r="11" spans="1:3" ht="19.5">
      <c r="A11" s="42" t="s">
        <v>222</v>
      </c>
      <c r="B11" s="43" t="s">
        <v>16</v>
      </c>
      <c r="C11" s="44" t="s">
        <v>192</v>
      </c>
    </row>
    <row r="12" spans="1:3" ht="19.5">
      <c r="A12" s="40" t="s">
        <v>223</v>
      </c>
      <c r="B12" s="29" t="s">
        <v>16</v>
      </c>
      <c r="C12" s="41" t="s">
        <v>35</v>
      </c>
    </row>
    <row r="13" spans="1:3" ht="19.5">
      <c r="A13" s="42" t="s">
        <v>26</v>
      </c>
      <c r="B13" s="43" t="s">
        <v>30</v>
      </c>
      <c r="C13" s="44" t="s">
        <v>39</v>
      </c>
    </row>
    <row r="14" spans="1:3" ht="19.5">
      <c r="A14" s="40" t="s">
        <v>180</v>
      </c>
      <c r="B14" s="29" t="s">
        <v>48</v>
      </c>
      <c r="C14" s="41" t="s">
        <v>220</v>
      </c>
    </row>
    <row r="15" spans="1:3" ht="19.5">
      <c r="A15" s="42" t="s">
        <v>25</v>
      </c>
      <c r="B15" s="43" t="s">
        <v>11</v>
      </c>
      <c r="C15" s="44" t="s">
        <v>36</v>
      </c>
    </row>
    <row r="16" spans="1:3" ht="19.5">
      <c r="A16" s="40" t="s">
        <v>24</v>
      </c>
      <c r="B16" s="29" t="s">
        <v>31</v>
      </c>
      <c r="C16" s="41" t="s">
        <v>42</v>
      </c>
    </row>
    <row r="17" spans="1:3" ht="19.5">
      <c r="A17" s="42" t="s">
        <v>21</v>
      </c>
      <c r="B17" s="43" t="s">
        <v>12</v>
      </c>
      <c r="C17" s="44" t="s">
        <v>37</v>
      </c>
    </row>
    <row r="18" spans="1:3" ht="19.5">
      <c r="A18" s="40" t="s">
        <v>22</v>
      </c>
      <c r="B18" s="29" t="s">
        <v>15</v>
      </c>
      <c r="C18" s="41" t="s">
        <v>221</v>
      </c>
    </row>
    <row r="19" spans="1:3" ht="19.5">
      <c r="A19" s="42" t="s">
        <v>23</v>
      </c>
      <c r="B19" s="43" t="s">
        <v>19</v>
      </c>
      <c r="C19" s="44" t="s">
        <v>43</v>
      </c>
    </row>
    <row r="20" spans="1:3" ht="19.5">
      <c r="A20" s="28"/>
      <c r="B20" s="30"/>
    </row>
    <row r="21" spans="1:3" ht="19.5">
      <c r="A21" s="29" t="s">
        <v>32</v>
      </c>
      <c r="B21" s="31"/>
    </row>
    <row r="23" spans="1:3" ht="19.5">
      <c r="A23" s="29" t="s">
        <v>53</v>
      </c>
      <c r="B23" s="35"/>
    </row>
    <row r="25" spans="1:3" ht="19.5">
      <c r="A25" s="29" t="s">
        <v>256</v>
      </c>
      <c r="B25" s="100"/>
    </row>
  </sheetData>
  <phoneticPr fontId="0" type="noConversion"/>
  <printOptions horizontalCentered="1" verticalCentered="1"/>
  <pageMargins left="0" right="0" top="0" bottom="0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55"/>
  <sheetViews>
    <sheetView tabSelected="1" zoomScale="70" zoomScaleNormal="70" workbookViewId="0">
      <selection sqref="A1:AA1"/>
    </sheetView>
  </sheetViews>
  <sheetFormatPr baseColWidth="10" defaultRowHeight="16.5"/>
  <cols>
    <col min="1" max="1" width="9.5703125" style="2" bestFit="1" customWidth="1"/>
    <col min="2" max="2" width="39.85546875" style="2" bestFit="1" customWidth="1"/>
    <col min="3" max="3" width="11.7109375" style="2" bestFit="1" customWidth="1"/>
    <col min="4" max="4" width="11.140625" style="2" bestFit="1" customWidth="1"/>
    <col min="5" max="5" width="10.85546875" style="2" customWidth="1"/>
    <col min="6" max="6" width="11.85546875" style="2" customWidth="1"/>
    <col min="7" max="7" width="10" style="2" customWidth="1"/>
    <col min="8" max="8" width="11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  <col min="13" max="13" width="10" style="2" customWidth="1"/>
    <col min="14" max="14" width="11.85546875" style="2" customWidth="1"/>
    <col min="15" max="15" width="10" style="2" customWidth="1"/>
    <col min="16" max="16" width="11.85546875" style="2" customWidth="1"/>
    <col min="17" max="17" width="10" style="2" customWidth="1"/>
    <col min="18" max="18" width="11.85546875" style="2" customWidth="1"/>
    <col min="19" max="19" width="10" style="2" customWidth="1"/>
    <col min="20" max="20" width="11.85546875" style="2" customWidth="1"/>
    <col min="21" max="21" width="10" style="2" customWidth="1"/>
    <col min="22" max="22" width="11.85546875" style="2" customWidth="1"/>
    <col min="23" max="23" width="10" style="2" customWidth="1"/>
    <col min="24" max="26" width="11.85546875" style="2" customWidth="1"/>
    <col min="27" max="27" width="12.28515625" style="2" bestFit="1" customWidth="1"/>
    <col min="28" max="28" width="9.5703125" style="2" bestFit="1" customWidth="1"/>
    <col min="29" max="29" width="11.85546875" style="2" customWidth="1"/>
    <col min="30" max="30" width="11.42578125" style="2" customWidth="1"/>
    <col min="31" max="31" width="10.85546875" style="2" hidden="1" customWidth="1"/>
    <col min="32" max="32" width="2.42578125" style="2" hidden="1" customWidth="1"/>
    <col min="33" max="33" width="10.85546875" style="2" hidden="1" customWidth="1"/>
    <col min="34" max="34" width="1.85546875" style="2" hidden="1" customWidth="1"/>
    <col min="35" max="35" width="10.85546875" style="2" hidden="1" customWidth="1"/>
    <col min="36" max="36" width="2.5703125" style="2" hidden="1" customWidth="1"/>
    <col min="37" max="37" width="11.42578125" style="2" hidden="1" customWidth="1"/>
    <col min="38" max="38" width="1.85546875" style="2" hidden="1" customWidth="1"/>
    <col min="39" max="39" width="11.42578125" style="2" hidden="1" customWidth="1"/>
    <col min="40" max="41" width="11.42578125" style="2" customWidth="1"/>
    <col min="42" max="16384" width="11.42578125" style="2"/>
  </cols>
  <sheetData>
    <row r="1" spans="1:39" ht="23.25">
      <c r="A1" s="126" t="s">
        <v>259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8"/>
    </row>
    <row r="2" spans="1:39" ht="24" thickBot="1">
      <c r="A2" s="132" t="s">
        <v>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4"/>
    </row>
    <row r="3" spans="1:39" ht="17.25" thickBot="1"/>
    <row r="4" spans="1:39" ht="20.25" thickBot="1">
      <c r="A4" s="129" t="s">
        <v>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1"/>
    </row>
    <row r="5" spans="1:39" ht="17.25" thickBot="1"/>
    <row r="6" spans="1:39" ht="20.25" thickBot="1">
      <c r="A6" s="135" t="s">
        <v>261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7"/>
    </row>
    <row r="7" spans="1:39" s="71" customFormat="1" ht="17.25" thickBot="1">
      <c r="E7" s="142">
        <v>44578</v>
      </c>
      <c r="F7" s="143"/>
      <c r="G7" s="146" t="s">
        <v>318</v>
      </c>
      <c r="H7" s="147"/>
      <c r="I7" s="142">
        <v>44621</v>
      </c>
      <c r="J7" s="143"/>
      <c r="K7" s="142">
        <v>44654</v>
      </c>
      <c r="L7" s="143"/>
      <c r="M7" s="142">
        <v>44689</v>
      </c>
      <c r="N7" s="143"/>
      <c r="O7" s="142" t="s">
        <v>340</v>
      </c>
      <c r="P7" s="143"/>
      <c r="Q7" s="142">
        <v>44738</v>
      </c>
      <c r="R7" s="143"/>
      <c r="S7" s="142">
        <v>44760</v>
      </c>
      <c r="T7" s="143"/>
      <c r="U7" s="142">
        <v>44808</v>
      </c>
      <c r="V7" s="143"/>
      <c r="W7" s="142">
        <v>44844</v>
      </c>
      <c r="X7" s="143"/>
      <c r="Y7" s="142">
        <v>44878</v>
      </c>
      <c r="Z7" s="143"/>
    </row>
    <row r="8" spans="1:39" ht="16.5" customHeight="1" thickBot="1">
      <c r="A8" s="144" t="s">
        <v>0</v>
      </c>
      <c r="B8" s="144" t="s">
        <v>1</v>
      </c>
      <c r="C8" s="144" t="s">
        <v>7</v>
      </c>
      <c r="D8" s="3" t="s">
        <v>8</v>
      </c>
      <c r="E8" s="138" t="s">
        <v>260</v>
      </c>
      <c r="F8" s="139"/>
      <c r="G8" s="138" t="s">
        <v>319</v>
      </c>
      <c r="H8" s="139"/>
      <c r="I8" s="138" t="s">
        <v>329</v>
      </c>
      <c r="J8" s="139"/>
      <c r="K8" s="138" t="s">
        <v>255</v>
      </c>
      <c r="L8" s="139"/>
      <c r="M8" s="138" t="s">
        <v>335</v>
      </c>
      <c r="N8" s="139"/>
      <c r="O8" s="138" t="s">
        <v>341</v>
      </c>
      <c r="P8" s="139"/>
      <c r="Q8" s="138" t="s">
        <v>342</v>
      </c>
      <c r="R8" s="139"/>
      <c r="S8" s="138" t="s">
        <v>343</v>
      </c>
      <c r="T8" s="139"/>
      <c r="U8" s="138" t="s">
        <v>352</v>
      </c>
      <c r="V8" s="139"/>
      <c r="W8" s="138" t="s">
        <v>357</v>
      </c>
      <c r="X8" s="139"/>
      <c r="Y8" s="138" t="s">
        <v>361</v>
      </c>
      <c r="Z8" s="139"/>
    </row>
    <row r="9" spans="1:39" ht="17.25" thickBot="1">
      <c r="A9" s="145"/>
      <c r="B9" s="145"/>
      <c r="C9" s="145"/>
      <c r="D9" s="4" t="s">
        <v>9</v>
      </c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40"/>
      <c r="P9" s="141"/>
      <c r="Q9" s="140"/>
      <c r="R9" s="141"/>
      <c r="S9" s="140"/>
      <c r="T9" s="141"/>
      <c r="U9" s="140"/>
      <c r="V9" s="141"/>
      <c r="W9" s="140"/>
      <c r="X9" s="141"/>
      <c r="Y9" s="140"/>
      <c r="Z9" s="141"/>
      <c r="AB9" s="144" t="s">
        <v>0</v>
      </c>
    </row>
    <row r="10" spans="1:39" ht="17.25" thickBot="1">
      <c r="A10" s="152"/>
      <c r="B10" s="153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3" t="s">
        <v>3</v>
      </c>
      <c r="L10" s="34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33" t="s">
        <v>3</v>
      </c>
      <c r="Z10" s="34" t="s">
        <v>4</v>
      </c>
      <c r="AA10" s="38" t="s">
        <v>2</v>
      </c>
      <c r="AB10" s="145"/>
      <c r="AG10" s="8">
        <v>0.1</v>
      </c>
      <c r="AI10" s="8">
        <v>0.2</v>
      </c>
      <c r="AK10" s="8">
        <v>0.5</v>
      </c>
      <c r="AM10" s="8">
        <v>1</v>
      </c>
    </row>
    <row r="11" spans="1:39">
      <c r="A11" s="9">
        <f>AB11</f>
        <v>1</v>
      </c>
      <c r="B11" s="10" t="s">
        <v>101</v>
      </c>
      <c r="C11" s="11" t="s">
        <v>13</v>
      </c>
      <c r="D11" s="12">
        <v>37164</v>
      </c>
      <c r="E11" s="47">
        <v>72</v>
      </c>
      <c r="F11" s="45">
        <v>85</v>
      </c>
      <c r="G11" s="47">
        <v>223</v>
      </c>
      <c r="H11" s="45">
        <v>105</v>
      </c>
      <c r="I11" s="47">
        <v>75</v>
      </c>
      <c r="J11" s="45">
        <v>100</v>
      </c>
      <c r="K11" s="47"/>
      <c r="L11" s="45"/>
      <c r="M11" s="47">
        <v>79</v>
      </c>
      <c r="N11" s="45">
        <v>50</v>
      </c>
      <c r="O11" s="47">
        <v>144</v>
      </c>
      <c r="P11" s="45">
        <v>150</v>
      </c>
      <c r="Q11" s="47">
        <v>83</v>
      </c>
      <c r="R11" s="45">
        <v>100</v>
      </c>
      <c r="S11" s="13">
        <v>69</v>
      </c>
      <c r="T11" s="93">
        <v>101</v>
      </c>
      <c r="U11" s="13">
        <v>72</v>
      </c>
      <c r="V11" s="14">
        <v>100</v>
      </c>
      <c r="W11" s="13"/>
      <c r="X11" s="25"/>
      <c r="Y11" s="13"/>
      <c r="Z11" s="107"/>
      <c r="AA11" s="15">
        <f>SUM(F11,H11+J11+L11+N11+R11+P11+T11+V11+X11+Z11)</f>
        <v>791</v>
      </c>
      <c r="AB11" s="9">
        <v>1</v>
      </c>
      <c r="AE11" s="14">
        <v>100</v>
      </c>
      <c r="AG11" s="14">
        <v>110</v>
      </c>
      <c r="AI11" s="14">
        <v>120</v>
      </c>
      <c r="AK11" s="45">
        <v>150</v>
      </c>
      <c r="AM11" s="25">
        <v>200</v>
      </c>
    </row>
    <row r="12" spans="1:39">
      <c r="A12" s="9">
        <f t="shared" ref="A12:A28" si="0">AB12</f>
        <v>2</v>
      </c>
      <c r="B12" s="10" t="s">
        <v>119</v>
      </c>
      <c r="C12" s="11" t="s">
        <v>12</v>
      </c>
      <c r="D12" s="12">
        <v>37110</v>
      </c>
      <c r="E12" s="47"/>
      <c r="F12" s="45"/>
      <c r="G12" s="47">
        <v>235</v>
      </c>
      <c r="H12" s="45">
        <v>45</v>
      </c>
      <c r="I12" s="47">
        <v>81</v>
      </c>
      <c r="J12" s="45">
        <v>40</v>
      </c>
      <c r="K12" s="47">
        <v>83</v>
      </c>
      <c r="L12" s="45">
        <v>100</v>
      </c>
      <c r="M12" s="47"/>
      <c r="N12" s="45"/>
      <c r="O12" s="47">
        <v>171</v>
      </c>
      <c r="P12" s="45">
        <v>60</v>
      </c>
      <c r="Q12" s="47">
        <v>84</v>
      </c>
      <c r="R12" s="45">
        <v>70</v>
      </c>
      <c r="S12" s="13">
        <v>78</v>
      </c>
      <c r="T12" s="115"/>
      <c r="U12" s="13">
        <v>86</v>
      </c>
      <c r="V12" s="14">
        <v>30</v>
      </c>
      <c r="W12" s="13">
        <v>82</v>
      </c>
      <c r="X12" s="14">
        <v>100</v>
      </c>
      <c r="Y12" s="13">
        <v>76</v>
      </c>
      <c r="Z12" s="69">
        <v>85</v>
      </c>
      <c r="AA12" s="15">
        <f>SUM(F12,H12+J12+L12+N12+R12+P12+T12+V12+X12+Z12)</f>
        <v>530</v>
      </c>
      <c r="AB12" s="9">
        <v>2</v>
      </c>
      <c r="AE12" s="14">
        <v>70</v>
      </c>
      <c r="AG12" s="14">
        <v>77</v>
      </c>
      <c r="AI12" s="14">
        <v>84</v>
      </c>
      <c r="AK12" s="45">
        <v>105</v>
      </c>
      <c r="AM12" s="25">
        <v>140</v>
      </c>
    </row>
    <row r="13" spans="1:39">
      <c r="A13" s="9">
        <f t="shared" si="0"/>
        <v>3</v>
      </c>
      <c r="B13" s="10" t="s">
        <v>320</v>
      </c>
      <c r="C13" s="11" t="s">
        <v>16</v>
      </c>
      <c r="D13" s="12">
        <v>37079</v>
      </c>
      <c r="E13" s="47"/>
      <c r="F13" s="45"/>
      <c r="G13" s="47">
        <v>219</v>
      </c>
      <c r="H13" s="45">
        <v>150</v>
      </c>
      <c r="I13" s="47">
        <v>81</v>
      </c>
      <c r="J13" s="45">
        <v>40</v>
      </c>
      <c r="K13" s="47"/>
      <c r="L13" s="45"/>
      <c r="M13" s="47">
        <v>80</v>
      </c>
      <c r="N13" s="45">
        <v>35</v>
      </c>
      <c r="O13" s="47"/>
      <c r="P13" s="45"/>
      <c r="Q13" s="47"/>
      <c r="R13" s="45"/>
      <c r="S13" s="13">
        <v>74</v>
      </c>
      <c r="T13" s="14">
        <v>35</v>
      </c>
      <c r="U13" s="13">
        <v>87</v>
      </c>
      <c r="V13" s="14">
        <v>20</v>
      </c>
      <c r="W13" s="13"/>
      <c r="X13" s="14"/>
      <c r="Y13" s="13">
        <v>76</v>
      </c>
      <c r="Z13" s="69">
        <v>85</v>
      </c>
      <c r="AA13" s="15">
        <f>SUM(F13,H13+J13+L13+N13+R13+P13+T13+V13+X13+Z13)</f>
        <v>365</v>
      </c>
      <c r="AB13" s="9">
        <v>3</v>
      </c>
      <c r="AE13" s="14">
        <v>50</v>
      </c>
      <c r="AG13" s="14">
        <v>55</v>
      </c>
      <c r="AI13" s="14">
        <v>60</v>
      </c>
      <c r="AK13" s="45">
        <v>75</v>
      </c>
      <c r="AM13" s="25">
        <v>100</v>
      </c>
    </row>
    <row r="14" spans="1:39">
      <c r="A14" s="9">
        <f t="shared" si="0"/>
        <v>4</v>
      </c>
      <c r="B14" s="10" t="s">
        <v>99</v>
      </c>
      <c r="C14" s="11" t="s">
        <v>15</v>
      </c>
      <c r="D14" s="12">
        <v>36383</v>
      </c>
      <c r="E14" s="47">
        <v>72</v>
      </c>
      <c r="F14" s="45">
        <v>85</v>
      </c>
      <c r="G14" s="47"/>
      <c r="H14" s="45"/>
      <c r="I14" s="47">
        <v>81</v>
      </c>
      <c r="J14" s="45">
        <v>40</v>
      </c>
      <c r="K14" s="47"/>
      <c r="L14" s="45"/>
      <c r="M14" s="47">
        <v>72</v>
      </c>
      <c r="N14" s="45">
        <v>100</v>
      </c>
      <c r="O14" s="47">
        <v>155</v>
      </c>
      <c r="P14" s="45">
        <v>105</v>
      </c>
      <c r="Q14" s="47"/>
      <c r="R14" s="45"/>
      <c r="S14" s="13"/>
      <c r="T14" s="14"/>
      <c r="U14" s="13"/>
      <c r="V14" s="14"/>
      <c r="W14" s="13"/>
      <c r="X14" s="14"/>
      <c r="Y14" s="13"/>
      <c r="Z14" s="69"/>
      <c r="AA14" s="15">
        <f>SUM(F14,H14+J14+L14+N14+R14+P14+T14+V14+X14+Z14)</f>
        <v>330</v>
      </c>
      <c r="AB14" s="9">
        <v>4</v>
      </c>
      <c r="AE14" s="14">
        <v>40</v>
      </c>
      <c r="AG14" s="14">
        <v>44</v>
      </c>
      <c r="AI14" s="14">
        <v>48</v>
      </c>
      <c r="AK14" s="45">
        <v>60</v>
      </c>
      <c r="AM14" s="25">
        <v>80</v>
      </c>
    </row>
    <row r="15" spans="1:39">
      <c r="A15" s="9">
        <f t="shared" si="0"/>
        <v>5</v>
      </c>
      <c r="B15" s="10" t="s">
        <v>239</v>
      </c>
      <c r="C15" s="11" t="s">
        <v>157</v>
      </c>
      <c r="D15" s="12">
        <v>37346</v>
      </c>
      <c r="E15" s="47"/>
      <c r="F15" s="45"/>
      <c r="G15" s="47"/>
      <c r="H15" s="45"/>
      <c r="I15" s="47"/>
      <c r="J15" s="45"/>
      <c r="K15" s="47">
        <v>86</v>
      </c>
      <c r="L15" s="45">
        <v>60</v>
      </c>
      <c r="M15" s="47">
        <v>89</v>
      </c>
      <c r="N15" s="45">
        <v>12</v>
      </c>
      <c r="O15" s="47">
        <v>168</v>
      </c>
      <c r="P15" s="45">
        <v>75</v>
      </c>
      <c r="Q15" s="47">
        <v>96</v>
      </c>
      <c r="R15" s="45">
        <v>30</v>
      </c>
      <c r="S15" s="13">
        <v>91</v>
      </c>
      <c r="T15" s="102"/>
      <c r="U15" s="13">
        <v>88</v>
      </c>
      <c r="V15" s="14">
        <v>15</v>
      </c>
      <c r="W15" s="13">
        <v>90</v>
      </c>
      <c r="X15" s="14">
        <v>50</v>
      </c>
      <c r="Y15" s="13">
        <v>90</v>
      </c>
      <c r="Z15" s="69">
        <v>40</v>
      </c>
      <c r="AA15" s="15">
        <f>SUM(F15,H15+J15+L15+N15+R15+P15+T15+V15+X15+Z15)</f>
        <v>282</v>
      </c>
      <c r="AB15" s="9">
        <v>5</v>
      </c>
      <c r="AE15" s="14">
        <v>30</v>
      </c>
      <c r="AG15" s="14">
        <v>33</v>
      </c>
      <c r="AI15" s="14">
        <v>36</v>
      </c>
      <c r="AK15" s="45">
        <v>45</v>
      </c>
      <c r="AM15" s="25">
        <v>60</v>
      </c>
    </row>
    <row r="16" spans="1:39">
      <c r="A16" s="9">
        <f t="shared" si="0"/>
        <v>6</v>
      </c>
      <c r="B16" s="10" t="s">
        <v>105</v>
      </c>
      <c r="C16" s="11" t="s">
        <v>14</v>
      </c>
      <c r="D16" s="12">
        <v>37347</v>
      </c>
      <c r="E16" s="47">
        <v>83</v>
      </c>
      <c r="F16" s="45">
        <v>30</v>
      </c>
      <c r="G16" s="47">
        <v>225</v>
      </c>
      <c r="H16" s="45">
        <v>75</v>
      </c>
      <c r="I16" s="47">
        <v>79</v>
      </c>
      <c r="J16" s="45">
        <v>70</v>
      </c>
      <c r="K16" s="47"/>
      <c r="L16" s="45"/>
      <c r="M16" s="47">
        <v>80</v>
      </c>
      <c r="N16" s="45">
        <v>35</v>
      </c>
      <c r="O16" s="47"/>
      <c r="P16" s="45"/>
      <c r="Q16" s="47"/>
      <c r="R16" s="45"/>
      <c r="S16" s="13"/>
      <c r="T16" s="114"/>
      <c r="U16" s="13">
        <v>78</v>
      </c>
      <c r="V16" s="14">
        <v>70</v>
      </c>
      <c r="W16" s="13"/>
      <c r="X16" s="14"/>
      <c r="Y16" s="13"/>
      <c r="Z16" s="69"/>
      <c r="AA16" s="15">
        <f>SUM(F16,H16+J16+L16+N16+R16+P16+T16+V16+X16+Z16)</f>
        <v>280</v>
      </c>
      <c r="AB16" s="9">
        <v>6</v>
      </c>
      <c r="AE16" s="14">
        <v>20</v>
      </c>
      <c r="AG16" s="14">
        <v>22</v>
      </c>
      <c r="AI16" s="14">
        <v>24</v>
      </c>
      <c r="AK16" s="45">
        <v>30</v>
      </c>
      <c r="AM16" s="25">
        <v>40</v>
      </c>
    </row>
    <row r="17" spans="1:39">
      <c r="A17" s="9">
        <f t="shared" si="0"/>
        <v>7</v>
      </c>
      <c r="B17" s="10" t="s">
        <v>279</v>
      </c>
      <c r="C17" s="11" t="s">
        <v>13</v>
      </c>
      <c r="D17" s="12">
        <v>37238</v>
      </c>
      <c r="E17" s="47">
        <v>88</v>
      </c>
      <c r="F17" s="45">
        <v>15</v>
      </c>
      <c r="G17" s="47">
        <v>253</v>
      </c>
      <c r="H17" s="45">
        <v>22.5</v>
      </c>
      <c r="I17" s="47">
        <v>93</v>
      </c>
      <c r="J17" s="102"/>
      <c r="K17" s="47">
        <v>90</v>
      </c>
      <c r="L17" s="45">
        <v>40</v>
      </c>
      <c r="M17" s="47">
        <v>90</v>
      </c>
      <c r="N17" s="45">
        <v>10</v>
      </c>
      <c r="O17" s="47">
        <v>174</v>
      </c>
      <c r="P17" s="45">
        <v>45</v>
      </c>
      <c r="Q17" s="47">
        <v>88</v>
      </c>
      <c r="R17" s="45">
        <v>50</v>
      </c>
      <c r="S17" s="13">
        <v>85</v>
      </c>
      <c r="T17" s="14">
        <v>10</v>
      </c>
      <c r="U17" s="13">
        <v>100</v>
      </c>
      <c r="V17" s="14">
        <v>12</v>
      </c>
      <c r="W17" s="13"/>
      <c r="X17" s="14"/>
      <c r="Y17" s="13">
        <v>82</v>
      </c>
      <c r="Z17" s="69">
        <v>50</v>
      </c>
      <c r="AA17" s="15">
        <f>SUM(F17,H17+J17+L17+N17+R17+P17+T17+V17+X17+Z17)</f>
        <v>254.5</v>
      </c>
      <c r="AB17" s="9">
        <v>7</v>
      </c>
      <c r="AE17" s="14">
        <v>15</v>
      </c>
      <c r="AG17" s="14">
        <v>16.5</v>
      </c>
      <c r="AI17" s="14">
        <v>18</v>
      </c>
      <c r="AK17" s="45">
        <v>22.5</v>
      </c>
      <c r="AM17" s="25">
        <v>30</v>
      </c>
    </row>
    <row r="18" spans="1:39">
      <c r="A18" s="9">
        <f t="shared" si="0"/>
        <v>8</v>
      </c>
      <c r="B18" s="10" t="s">
        <v>276</v>
      </c>
      <c r="C18" s="11" t="s">
        <v>13</v>
      </c>
      <c r="D18" s="12">
        <v>36626</v>
      </c>
      <c r="E18" s="47">
        <v>82</v>
      </c>
      <c r="F18" s="45">
        <v>40</v>
      </c>
      <c r="G18" s="47"/>
      <c r="H18" s="45"/>
      <c r="I18" s="47">
        <v>91</v>
      </c>
      <c r="J18" s="45">
        <v>12</v>
      </c>
      <c r="K18" s="47">
        <v>86</v>
      </c>
      <c r="L18" s="45">
        <v>60</v>
      </c>
      <c r="M18" s="47">
        <v>81</v>
      </c>
      <c r="N18" s="45">
        <v>20</v>
      </c>
      <c r="O18" s="47"/>
      <c r="P18" s="45"/>
      <c r="Q18" s="47"/>
      <c r="R18" s="45"/>
      <c r="S18" s="13">
        <v>76</v>
      </c>
      <c r="T18" s="14">
        <v>20</v>
      </c>
      <c r="U18" s="13"/>
      <c r="V18" s="14"/>
      <c r="W18" s="13"/>
      <c r="X18" s="14"/>
      <c r="Y18" s="13"/>
      <c r="Z18" s="69"/>
      <c r="AA18" s="15">
        <f>SUM(F18,H18+J18+L18+N18+R18+P18+T18+V18+X18+Z18)</f>
        <v>152</v>
      </c>
      <c r="AB18" s="9">
        <v>8</v>
      </c>
      <c r="AE18" s="14">
        <v>12</v>
      </c>
      <c r="AG18" s="14">
        <v>13.2</v>
      </c>
      <c r="AI18" s="14">
        <v>14.4</v>
      </c>
      <c r="AK18" s="45">
        <v>18</v>
      </c>
      <c r="AM18" s="25">
        <v>24</v>
      </c>
    </row>
    <row r="19" spans="1:39">
      <c r="A19" s="9">
        <f t="shared" si="0"/>
        <v>9</v>
      </c>
      <c r="B19" s="10" t="s">
        <v>109</v>
      </c>
      <c r="C19" s="11" t="s">
        <v>321</v>
      </c>
      <c r="D19" s="12">
        <v>37832</v>
      </c>
      <c r="E19" s="47"/>
      <c r="F19" s="45"/>
      <c r="G19" s="47">
        <v>230</v>
      </c>
      <c r="H19" s="46">
        <v>60</v>
      </c>
      <c r="I19" s="47">
        <v>84</v>
      </c>
      <c r="J19" s="45">
        <v>20</v>
      </c>
      <c r="K19" s="47"/>
      <c r="L19" s="45"/>
      <c r="M19" s="47">
        <v>77</v>
      </c>
      <c r="N19" s="45">
        <v>70</v>
      </c>
      <c r="O19" s="47"/>
      <c r="P19" s="45"/>
      <c r="Q19" s="47"/>
      <c r="R19" s="45"/>
      <c r="S19" s="13"/>
      <c r="T19" s="14"/>
      <c r="U19" s="13"/>
      <c r="V19" s="14"/>
      <c r="W19" s="13"/>
      <c r="X19" s="14"/>
      <c r="Y19" s="13"/>
      <c r="Z19" s="69"/>
      <c r="AA19" s="15">
        <f>SUM(F19,H19+J19+L19+N19+R19+P19+T19+V19+X19+Z19)</f>
        <v>150</v>
      </c>
      <c r="AB19" s="9">
        <v>9</v>
      </c>
      <c r="AE19" s="14">
        <v>10</v>
      </c>
      <c r="AG19" s="14">
        <v>11</v>
      </c>
      <c r="AI19" s="14">
        <v>12</v>
      </c>
      <c r="AK19" s="45">
        <v>15</v>
      </c>
      <c r="AM19" s="25">
        <v>20</v>
      </c>
    </row>
    <row r="20" spans="1:39">
      <c r="A20" s="9">
        <f t="shared" si="0"/>
        <v>10</v>
      </c>
      <c r="B20" s="10" t="s">
        <v>280</v>
      </c>
      <c r="C20" s="11" t="s">
        <v>14</v>
      </c>
      <c r="D20" s="12">
        <v>36734</v>
      </c>
      <c r="E20" s="47">
        <v>90</v>
      </c>
      <c r="F20" s="45">
        <v>12</v>
      </c>
      <c r="G20" s="47">
        <v>273</v>
      </c>
      <c r="H20" s="46">
        <v>18</v>
      </c>
      <c r="I20" s="47">
        <v>88</v>
      </c>
      <c r="J20" s="45">
        <v>15</v>
      </c>
      <c r="K20" s="47">
        <v>97</v>
      </c>
      <c r="L20" s="45">
        <v>30</v>
      </c>
      <c r="M20" s="47">
        <v>92</v>
      </c>
      <c r="N20" s="45">
        <v>8</v>
      </c>
      <c r="O20" s="47">
        <v>191</v>
      </c>
      <c r="P20" s="45">
        <v>30</v>
      </c>
      <c r="Q20" s="47"/>
      <c r="R20" s="45"/>
      <c r="S20" s="13"/>
      <c r="T20" s="14"/>
      <c r="U20" s="13"/>
      <c r="V20" s="14"/>
      <c r="W20" s="13"/>
      <c r="X20" s="14"/>
      <c r="Y20" s="13"/>
      <c r="Z20" s="69"/>
      <c r="AA20" s="15">
        <f>SUM(F20,H20+J20+L20+N20+R20+P20+T20+V20+X20+Z20)</f>
        <v>113</v>
      </c>
      <c r="AB20" s="9">
        <v>10</v>
      </c>
      <c r="AE20" s="14">
        <v>8</v>
      </c>
      <c r="AG20" s="14">
        <v>8.8000000000000007</v>
      </c>
      <c r="AI20" s="14">
        <v>9.6</v>
      </c>
      <c r="AK20" s="45">
        <v>12</v>
      </c>
      <c r="AM20" s="25">
        <v>16</v>
      </c>
    </row>
    <row r="21" spans="1:39">
      <c r="A21" s="9">
        <f t="shared" si="0"/>
        <v>11</v>
      </c>
      <c r="B21" s="10" t="s">
        <v>243</v>
      </c>
      <c r="C21" s="11" t="s">
        <v>13</v>
      </c>
      <c r="D21" s="12">
        <v>36928</v>
      </c>
      <c r="E21" s="47"/>
      <c r="F21" s="45"/>
      <c r="G21" s="47"/>
      <c r="H21" s="46"/>
      <c r="I21" s="47"/>
      <c r="J21" s="46"/>
      <c r="K21" s="47"/>
      <c r="L21" s="45"/>
      <c r="M21" s="47">
        <v>88</v>
      </c>
      <c r="N21" s="45">
        <v>15</v>
      </c>
      <c r="O21" s="47"/>
      <c r="P21" s="45"/>
      <c r="Q21" s="47">
        <v>89</v>
      </c>
      <c r="R21" s="45">
        <v>40</v>
      </c>
      <c r="S21" s="13">
        <v>82</v>
      </c>
      <c r="T21" s="14">
        <v>12</v>
      </c>
      <c r="U21" s="13">
        <v>84</v>
      </c>
      <c r="V21" s="14">
        <v>45</v>
      </c>
      <c r="W21" s="13"/>
      <c r="X21" s="14"/>
      <c r="Y21" s="13"/>
      <c r="Z21" s="69"/>
      <c r="AA21" s="15">
        <f>SUM(F21,H21+J21+L21+N21+R21+P21+T21+V21+X21+Z21)</f>
        <v>112</v>
      </c>
      <c r="AB21" s="9">
        <v>11</v>
      </c>
      <c r="AE21" s="14">
        <v>6</v>
      </c>
      <c r="AG21" s="14">
        <v>6.6</v>
      </c>
      <c r="AI21" s="14">
        <v>7.2</v>
      </c>
      <c r="AK21" s="45">
        <v>9</v>
      </c>
      <c r="AM21" s="25">
        <v>12</v>
      </c>
    </row>
    <row r="22" spans="1:39">
      <c r="A22" s="9">
        <f t="shared" si="0"/>
        <v>12</v>
      </c>
      <c r="B22" s="10" t="s">
        <v>275</v>
      </c>
      <c r="C22" s="11" t="s">
        <v>14</v>
      </c>
      <c r="D22" s="12">
        <v>37442</v>
      </c>
      <c r="E22" s="47">
        <v>77</v>
      </c>
      <c r="F22" s="45">
        <v>50</v>
      </c>
      <c r="G22" s="47">
        <v>236</v>
      </c>
      <c r="H22" s="46">
        <v>30</v>
      </c>
      <c r="I22" s="47"/>
      <c r="J22" s="46"/>
      <c r="K22" s="47"/>
      <c r="L22" s="45"/>
      <c r="M22" s="47"/>
      <c r="N22" s="45"/>
      <c r="O22" s="47"/>
      <c r="P22" s="45"/>
      <c r="Q22" s="47"/>
      <c r="R22" s="45"/>
      <c r="S22" s="13"/>
      <c r="T22" s="14"/>
      <c r="U22" s="13"/>
      <c r="V22" s="25"/>
      <c r="W22" s="13"/>
      <c r="X22" s="14"/>
      <c r="Y22" s="13"/>
      <c r="Z22" s="69"/>
      <c r="AA22" s="15">
        <f>SUM(F22,H22+J22+L22+N22+R22+P22+T22+V22+X22+Z22)</f>
        <v>80</v>
      </c>
      <c r="AB22" s="9">
        <v>12</v>
      </c>
      <c r="AE22" s="14">
        <v>4</v>
      </c>
      <c r="AG22" s="14">
        <v>4.4000000000000004</v>
      </c>
      <c r="AI22" s="14">
        <v>4.8</v>
      </c>
      <c r="AK22" s="45">
        <v>6</v>
      </c>
      <c r="AM22" s="25">
        <v>8</v>
      </c>
    </row>
    <row r="23" spans="1:39">
      <c r="A23" s="9">
        <f t="shared" si="0"/>
        <v>13</v>
      </c>
      <c r="B23" s="10" t="s">
        <v>97</v>
      </c>
      <c r="C23" s="11" t="s">
        <v>16</v>
      </c>
      <c r="D23" s="12">
        <v>36730</v>
      </c>
      <c r="E23" s="47"/>
      <c r="F23" s="45"/>
      <c r="G23" s="47"/>
      <c r="H23" s="46"/>
      <c r="I23" s="47"/>
      <c r="J23" s="46"/>
      <c r="K23" s="47"/>
      <c r="L23" s="45"/>
      <c r="M23" s="47"/>
      <c r="N23" s="45"/>
      <c r="O23" s="47"/>
      <c r="P23" s="45"/>
      <c r="Q23" s="47"/>
      <c r="R23" s="45"/>
      <c r="S23" s="13">
        <v>71</v>
      </c>
      <c r="T23" s="14">
        <v>70</v>
      </c>
      <c r="U23" s="13"/>
      <c r="V23" s="25"/>
      <c r="W23" s="13"/>
      <c r="X23" s="14"/>
      <c r="Y23" s="13"/>
      <c r="Z23" s="69"/>
      <c r="AA23" s="15">
        <f>SUM(F23,H23+J23+L23+N23+R23+P23+T23+V23+X23+Z23)</f>
        <v>70</v>
      </c>
      <c r="AB23" s="9">
        <v>13</v>
      </c>
      <c r="AE23" s="14">
        <v>3</v>
      </c>
      <c r="AG23" s="14">
        <v>3.3</v>
      </c>
      <c r="AI23" s="14">
        <v>3.6</v>
      </c>
      <c r="AK23" s="45">
        <v>4.5</v>
      </c>
      <c r="AM23" s="25">
        <v>6</v>
      </c>
    </row>
    <row r="24" spans="1:39">
      <c r="A24" s="9">
        <f t="shared" si="0"/>
        <v>14</v>
      </c>
      <c r="B24" s="10" t="s">
        <v>90</v>
      </c>
      <c r="C24" s="11" t="s">
        <v>16</v>
      </c>
      <c r="D24" s="12">
        <v>36181</v>
      </c>
      <c r="E24" s="47"/>
      <c r="F24" s="45"/>
      <c r="G24" s="47"/>
      <c r="H24" s="46"/>
      <c r="I24" s="47"/>
      <c r="J24" s="46"/>
      <c r="K24" s="47"/>
      <c r="L24" s="45"/>
      <c r="M24" s="47"/>
      <c r="N24" s="45"/>
      <c r="O24" s="47"/>
      <c r="P24" s="45"/>
      <c r="Q24" s="47"/>
      <c r="R24" s="45"/>
      <c r="S24" s="13">
        <v>72</v>
      </c>
      <c r="T24" s="14">
        <v>50</v>
      </c>
      <c r="U24" s="13"/>
      <c r="V24" s="25"/>
      <c r="W24" s="13"/>
      <c r="X24" s="14"/>
      <c r="Y24" s="13"/>
      <c r="Z24" s="69"/>
      <c r="AA24" s="15">
        <f>SUM(F24,H24+J24+L24+N24+R24+P24+T24+V24+X24+Z24)</f>
        <v>50</v>
      </c>
      <c r="AB24" s="9">
        <v>14</v>
      </c>
      <c r="AE24" s="14">
        <v>2</v>
      </c>
      <c r="AG24" s="14">
        <v>2.2000000000000002</v>
      </c>
      <c r="AI24" s="14">
        <v>2.4</v>
      </c>
      <c r="AK24" s="45">
        <v>3</v>
      </c>
      <c r="AM24" s="25">
        <v>4</v>
      </c>
    </row>
    <row r="25" spans="1:39">
      <c r="A25" s="9">
        <f t="shared" si="0"/>
        <v>15</v>
      </c>
      <c r="B25" s="10" t="s">
        <v>353</v>
      </c>
      <c r="C25" s="11" t="s">
        <v>16</v>
      </c>
      <c r="D25" s="12">
        <v>36417</v>
      </c>
      <c r="E25" s="47"/>
      <c r="F25" s="45"/>
      <c r="G25" s="47"/>
      <c r="H25" s="46"/>
      <c r="I25" s="47"/>
      <c r="J25" s="46"/>
      <c r="K25" s="47"/>
      <c r="L25" s="45"/>
      <c r="M25" s="47"/>
      <c r="N25" s="45"/>
      <c r="O25" s="47"/>
      <c r="P25" s="45"/>
      <c r="Q25" s="47"/>
      <c r="R25" s="45"/>
      <c r="S25" s="13"/>
      <c r="T25" s="24"/>
      <c r="U25" s="13">
        <v>84</v>
      </c>
      <c r="V25" s="25">
        <v>45</v>
      </c>
      <c r="W25" s="13"/>
      <c r="X25" s="14"/>
      <c r="Y25" s="13"/>
      <c r="Z25" s="69"/>
      <c r="AA25" s="15">
        <f>SUM(F25,H25+J25+L25+N25+R25+P25+T25+V25+X25+Z25)</f>
        <v>45</v>
      </c>
      <c r="AB25" s="9">
        <v>15</v>
      </c>
      <c r="AE25" s="14">
        <v>1</v>
      </c>
      <c r="AG25" s="14">
        <v>1.1000000000000001</v>
      </c>
      <c r="AI25" s="14">
        <v>1.2</v>
      </c>
      <c r="AK25" s="45">
        <v>1.5</v>
      </c>
      <c r="AM25" s="25">
        <v>2</v>
      </c>
    </row>
    <row r="26" spans="1:39">
      <c r="A26" s="9">
        <f t="shared" si="0"/>
        <v>16</v>
      </c>
      <c r="B26" s="10" t="s">
        <v>344</v>
      </c>
      <c r="C26" s="11" t="s">
        <v>16</v>
      </c>
      <c r="D26" s="12">
        <v>37137</v>
      </c>
      <c r="E26" s="47"/>
      <c r="F26" s="45"/>
      <c r="G26" s="47"/>
      <c r="H26" s="46"/>
      <c r="I26" s="47"/>
      <c r="J26" s="46"/>
      <c r="K26" s="47"/>
      <c r="L26" s="45"/>
      <c r="M26" s="47"/>
      <c r="N26" s="45"/>
      <c r="O26" s="47"/>
      <c r="P26" s="45"/>
      <c r="Q26" s="47"/>
      <c r="R26" s="45"/>
      <c r="S26" s="13">
        <v>74</v>
      </c>
      <c r="T26" s="14">
        <v>35</v>
      </c>
      <c r="U26" s="13"/>
      <c r="V26" s="25"/>
      <c r="W26" s="13"/>
      <c r="X26" s="14"/>
      <c r="Y26" s="13"/>
      <c r="Z26" s="69"/>
      <c r="AA26" s="15">
        <f>SUM(F26,H26+J26+L26+N26+R26+P26+T26+V26+X26+Z26)</f>
        <v>35</v>
      </c>
      <c r="AB26" s="9">
        <v>16</v>
      </c>
      <c r="AE26" s="16">
        <f>SUM(AE11:AE25)</f>
        <v>371</v>
      </c>
      <c r="AG26" s="16">
        <f>SUM(AG11:AG25)</f>
        <v>408.1</v>
      </c>
      <c r="AI26" s="16">
        <f>SUM(AI11:AI25)</f>
        <v>445.2</v>
      </c>
      <c r="AK26" s="16">
        <f>SUM(AK11:AK25)</f>
        <v>556.5</v>
      </c>
      <c r="AM26" s="16">
        <f>SUM(AM11:AM25)</f>
        <v>742</v>
      </c>
    </row>
    <row r="27" spans="1:39">
      <c r="A27" s="9">
        <f t="shared" si="0"/>
        <v>17</v>
      </c>
      <c r="B27" s="10" t="s">
        <v>277</v>
      </c>
      <c r="C27" s="11" t="s">
        <v>278</v>
      </c>
      <c r="D27" s="12">
        <v>37958</v>
      </c>
      <c r="E27" s="47">
        <v>86</v>
      </c>
      <c r="F27" s="45">
        <v>20</v>
      </c>
      <c r="G27" s="47"/>
      <c r="H27" s="46"/>
      <c r="I27" s="47"/>
      <c r="J27" s="46"/>
      <c r="K27" s="47"/>
      <c r="L27" s="45"/>
      <c r="M27" s="47"/>
      <c r="N27" s="45"/>
      <c r="O27" s="47"/>
      <c r="P27" s="45"/>
      <c r="Q27" s="47"/>
      <c r="R27" s="45"/>
      <c r="S27" s="13"/>
      <c r="T27" s="14"/>
      <c r="U27" s="13"/>
      <c r="V27" s="25"/>
      <c r="W27" s="13"/>
      <c r="X27" s="14"/>
      <c r="Y27" s="13"/>
      <c r="Z27" s="69"/>
      <c r="AA27" s="15">
        <f>SUM(F27,H27+J27+L27+N27+R27+P27+T27+V27+X27+Z27)</f>
        <v>20</v>
      </c>
      <c r="AB27" s="9">
        <v>17</v>
      </c>
    </row>
    <row r="28" spans="1:39">
      <c r="A28" s="9">
        <f t="shared" si="0"/>
        <v>18</v>
      </c>
      <c r="B28" s="10" t="s">
        <v>204</v>
      </c>
      <c r="C28" s="11" t="s">
        <v>12</v>
      </c>
      <c r="D28" s="12">
        <v>37583</v>
      </c>
      <c r="E28" s="47">
        <v>103</v>
      </c>
      <c r="F28" s="45">
        <v>10</v>
      </c>
      <c r="G28" s="47"/>
      <c r="H28" s="46"/>
      <c r="I28" s="47"/>
      <c r="J28" s="46"/>
      <c r="K28" s="47"/>
      <c r="L28" s="45"/>
      <c r="M28" s="47"/>
      <c r="N28" s="45"/>
      <c r="O28" s="47"/>
      <c r="P28" s="45"/>
      <c r="Q28" s="47"/>
      <c r="R28" s="45"/>
      <c r="S28" s="13"/>
      <c r="T28" s="14"/>
      <c r="U28" s="13"/>
      <c r="V28" s="25"/>
      <c r="W28" s="13"/>
      <c r="X28" s="14"/>
      <c r="Y28" s="13"/>
      <c r="Z28" s="69"/>
      <c r="AA28" s="15">
        <f>SUM(F28,H28+J28+L28+N28+R28+P28+T28+V28+X28+Z28)</f>
        <v>10</v>
      </c>
      <c r="AB28" s="9">
        <v>18</v>
      </c>
    </row>
    <row r="29" spans="1:39">
      <c r="A29" s="9">
        <f>AB29</f>
        <v>19</v>
      </c>
      <c r="B29" s="10" t="s">
        <v>207</v>
      </c>
      <c r="C29" s="11" t="s">
        <v>13</v>
      </c>
      <c r="D29" s="12">
        <v>37749</v>
      </c>
      <c r="E29" s="47"/>
      <c r="F29" s="45"/>
      <c r="G29" s="47"/>
      <c r="H29" s="46"/>
      <c r="I29" s="47">
        <v>113</v>
      </c>
      <c r="J29" s="46">
        <v>8</v>
      </c>
      <c r="K29" s="47"/>
      <c r="L29" s="45"/>
      <c r="M29" s="47"/>
      <c r="N29" s="45"/>
      <c r="O29" s="47"/>
      <c r="P29" s="45"/>
      <c r="Q29" s="47"/>
      <c r="R29" s="45"/>
      <c r="S29" s="13"/>
      <c r="T29" s="14"/>
      <c r="U29" s="13"/>
      <c r="V29" s="25"/>
      <c r="W29" s="13"/>
      <c r="X29" s="14"/>
      <c r="Y29" s="13"/>
      <c r="Z29" s="69"/>
      <c r="AA29" s="15">
        <f>SUM(F29,H29+J29+L29+N29+R29+P29+T29+V29+X29+Z29)</f>
        <v>8</v>
      </c>
      <c r="AB29" s="9">
        <v>19</v>
      </c>
    </row>
    <row r="30" spans="1:39" ht="16.5" customHeight="1">
      <c r="A30" s="9">
        <f t="shared" ref="A30:A47" si="1">AB30</f>
        <v>20</v>
      </c>
      <c r="B30" s="10" t="s">
        <v>345</v>
      </c>
      <c r="C30" s="11" t="s">
        <v>16</v>
      </c>
      <c r="D30" s="12">
        <v>37316</v>
      </c>
      <c r="E30" s="47"/>
      <c r="F30" s="45"/>
      <c r="G30" s="47"/>
      <c r="H30" s="46"/>
      <c r="I30" s="47"/>
      <c r="J30" s="46"/>
      <c r="K30" s="47"/>
      <c r="L30" s="45"/>
      <c r="M30" s="47"/>
      <c r="N30" s="45"/>
      <c r="O30" s="47"/>
      <c r="P30" s="45"/>
      <c r="Q30" s="47"/>
      <c r="R30" s="45"/>
      <c r="S30" s="13">
        <v>91</v>
      </c>
      <c r="T30" s="14">
        <v>7</v>
      </c>
      <c r="U30" s="13"/>
      <c r="V30" s="25"/>
      <c r="W30" s="13"/>
      <c r="X30" s="14"/>
      <c r="Y30" s="13"/>
      <c r="Z30" s="69"/>
      <c r="AA30" s="15">
        <f>SUM(F30,H30+J30+L30+N30+R30+P30+T30+V30+X30+Z30)</f>
        <v>7</v>
      </c>
      <c r="AB30" s="9">
        <v>20</v>
      </c>
    </row>
    <row r="31" spans="1:39" ht="16.5" customHeight="1">
      <c r="A31" s="9">
        <f t="shared" si="1"/>
        <v>21</v>
      </c>
      <c r="B31" s="10" t="s">
        <v>55</v>
      </c>
      <c r="C31" s="11" t="s">
        <v>15</v>
      </c>
      <c r="D31" s="12">
        <v>37601</v>
      </c>
      <c r="E31" s="47"/>
      <c r="F31" s="45"/>
      <c r="G31" s="47"/>
      <c r="H31" s="46"/>
      <c r="I31" s="47"/>
      <c r="J31" s="46"/>
      <c r="K31" s="47"/>
      <c r="L31" s="45"/>
      <c r="M31" s="47"/>
      <c r="N31" s="45"/>
      <c r="O31" s="47"/>
      <c r="P31" s="45"/>
      <c r="Q31" s="47"/>
      <c r="R31" s="45"/>
      <c r="S31" s="13">
        <v>95</v>
      </c>
      <c r="T31" s="14">
        <v>4</v>
      </c>
      <c r="U31" s="13"/>
      <c r="V31" s="25"/>
      <c r="W31" s="13"/>
      <c r="X31" s="14"/>
      <c r="Y31" s="13"/>
      <c r="Z31" s="69"/>
      <c r="AA31" s="15">
        <f>SUM(F31,H31+J31+L31+N31+R31+P31+T31+V31+X31+Z31)</f>
        <v>4</v>
      </c>
      <c r="AB31" s="9">
        <v>21</v>
      </c>
    </row>
    <row r="32" spans="1:39" ht="16.5" customHeight="1">
      <c r="A32" s="9">
        <f t="shared" si="1"/>
        <v>22</v>
      </c>
      <c r="B32" s="10" t="s">
        <v>346</v>
      </c>
      <c r="C32" s="11" t="s">
        <v>31</v>
      </c>
      <c r="D32" s="12">
        <v>37016</v>
      </c>
      <c r="E32" s="47"/>
      <c r="F32" s="45"/>
      <c r="G32" s="47"/>
      <c r="H32" s="46"/>
      <c r="I32" s="47"/>
      <c r="J32" s="46"/>
      <c r="K32" s="47"/>
      <c r="L32" s="45"/>
      <c r="M32" s="47"/>
      <c r="N32" s="45"/>
      <c r="O32" s="47"/>
      <c r="P32" s="45"/>
      <c r="Q32" s="47"/>
      <c r="R32" s="45"/>
      <c r="S32" s="13">
        <v>100</v>
      </c>
      <c r="T32" s="14">
        <v>3</v>
      </c>
      <c r="U32" s="13"/>
      <c r="V32" s="25"/>
      <c r="W32" s="13"/>
      <c r="X32" s="14"/>
      <c r="Y32" s="13"/>
      <c r="Z32" s="69"/>
      <c r="AA32" s="15">
        <f>SUM(F32,H32+J32+L32+N32+R32+P32+T32+V32+X32+Z32)</f>
        <v>3</v>
      </c>
      <c r="AB32" s="9">
        <v>22</v>
      </c>
    </row>
    <row r="33" spans="1:28" ht="16.5" hidden="1" customHeight="1">
      <c r="A33" s="9">
        <f t="shared" si="1"/>
        <v>23</v>
      </c>
      <c r="B33" s="10"/>
      <c r="C33" s="11"/>
      <c r="D33" s="12"/>
      <c r="E33" s="47"/>
      <c r="F33" s="45"/>
      <c r="G33" s="47"/>
      <c r="H33" s="46"/>
      <c r="I33" s="47"/>
      <c r="J33" s="46"/>
      <c r="K33" s="47"/>
      <c r="L33" s="45"/>
      <c r="M33" s="47"/>
      <c r="N33" s="45"/>
      <c r="O33" s="47"/>
      <c r="P33" s="45"/>
      <c r="Q33" s="47"/>
      <c r="R33" s="45"/>
      <c r="S33" s="13"/>
      <c r="T33" s="14"/>
      <c r="U33" s="13"/>
      <c r="V33" s="25"/>
      <c r="W33" s="13"/>
      <c r="X33" s="14"/>
      <c r="Y33" s="13"/>
      <c r="Z33" s="69"/>
      <c r="AA33" s="15">
        <f t="shared" ref="AA33:AA47" si="2">SUM(F33,H33+J33+L33+N33+R33+P33+T33+V33+X33)</f>
        <v>0</v>
      </c>
      <c r="AB33" s="9">
        <v>23</v>
      </c>
    </row>
    <row r="34" spans="1:28" ht="16.5" hidden="1" customHeight="1">
      <c r="A34" s="9">
        <f t="shared" si="1"/>
        <v>24</v>
      </c>
      <c r="B34" s="10"/>
      <c r="C34" s="11"/>
      <c r="D34" s="12"/>
      <c r="E34" s="47"/>
      <c r="F34" s="45"/>
      <c r="G34" s="47"/>
      <c r="H34" s="46"/>
      <c r="I34" s="47"/>
      <c r="J34" s="46"/>
      <c r="K34" s="47"/>
      <c r="L34" s="45"/>
      <c r="M34" s="47"/>
      <c r="N34" s="45"/>
      <c r="O34" s="47"/>
      <c r="P34" s="45"/>
      <c r="Q34" s="47"/>
      <c r="R34" s="45"/>
      <c r="S34" s="13"/>
      <c r="T34" s="14"/>
      <c r="U34" s="13"/>
      <c r="V34" s="25"/>
      <c r="W34" s="13"/>
      <c r="X34" s="14"/>
      <c r="Y34" s="13"/>
      <c r="Z34" s="69"/>
      <c r="AA34" s="15">
        <f t="shared" si="2"/>
        <v>0</v>
      </c>
      <c r="AB34" s="9">
        <v>24</v>
      </c>
    </row>
    <row r="35" spans="1:28" ht="16.5" hidden="1" customHeight="1">
      <c r="A35" s="9">
        <f t="shared" si="1"/>
        <v>25</v>
      </c>
      <c r="B35" s="10"/>
      <c r="C35" s="11"/>
      <c r="D35" s="12"/>
      <c r="E35" s="47"/>
      <c r="F35" s="45"/>
      <c r="G35" s="47"/>
      <c r="H35" s="46"/>
      <c r="I35" s="47"/>
      <c r="J35" s="46"/>
      <c r="K35" s="47"/>
      <c r="L35" s="45"/>
      <c r="M35" s="47"/>
      <c r="N35" s="45"/>
      <c r="O35" s="47"/>
      <c r="P35" s="45"/>
      <c r="Q35" s="47"/>
      <c r="R35" s="45"/>
      <c r="S35" s="13"/>
      <c r="T35" s="14"/>
      <c r="U35" s="13"/>
      <c r="V35" s="25"/>
      <c r="W35" s="13"/>
      <c r="X35" s="14"/>
      <c r="Y35" s="13"/>
      <c r="Z35" s="69"/>
      <c r="AA35" s="15">
        <f t="shared" si="2"/>
        <v>0</v>
      </c>
      <c r="AB35" s="9">
        <v>25</v>
      </c>
    </row>
    <row r="36" spans="1:28" ht="16.5" hidden="1" customHeight="1">
      <c r="A36" s="9">
        <f t="shared" si="1"/>
        <v>26</v>
      </c>
      <c r="B36" s="10"/>
      <c r="C36" s="11"/>
      <c r="D36" s="12"/>
      <c r="E36" s="47"/>
      <c r="F36" s="45"/>
      <c r="G36" s="47"/>
      <c r="H36" s="46"/>
      <c r="I36" s="47"/>
      <c r="J36" s="46"/>
      <c r="K36" s="47"/>
      <c r="L36" s="45"/>
      <c r="M36" s="47"/>
      <c r="N36" s="45"/>
      <c r="O36" s="47"/>
      <c r="P36" s="45"/>
      <c r="Q36" s="47"/>
      <c r="R36" s="45"/>
      <c r="S36" s="13"/>
      <c r="T36" s="14"/>
      <c r="U36" s="13"/>
      <c r="V36" s="25"/>
      <c r="W36" s="13"/>
      <c r="X36" s="14"/>
      <c r="Y36" s="13"/>
      <c r="Z36" s="69"/>
      <c r="AA36" s="15">
        <f t="shared" si="2"/>
        <v>0</v>
      </c>
      <c r="AB36" s="9">
        <v>26</v>
      </c>
    </row>
    <row r="37" spans="1:28" ht="16.5" hidden="1" customHeight="1">
      <c r="A37" s="9">
        <f t="shared" si="1"/>
        <v>27</v>
      </c>
      <c r="B37" s="10"/>
      <c r="C37" s="11"/>
      <c r="D37" s="12"/>
      <c r="E37" s="47"/>
      <c r="F37" s="45"/>
      <c r="G37" s="47"/>
      <c r="H37" s="46"/>
      <c r="I37" s="47"/>
      <c r="J37" s="46"/>
      <c r="K37" s="47"/>
      <c r="L37" s="45"/>
      <c r="M37" s="47"/>
      <c r="N37" s="45"/>
      <c r="O37" s="47"/>
      <c r="P37" s="45"/>
      <c r="Q37" s="47"/>
      <c r="R37" s="45"/>
      <c r="S37" s="13"/>
      <c r="T37" s="14"/>
      <c r="U37" s="13"/>
      <c r="V37" s="25"/>
      <c r="W37" s="13"/>
      <c r="X37" s="14"/>
      <c r="Y37" s="13"/>
      <c r="Z37" s="69"/>
      <c r="AA37" s="15">
        <f t="shared" si="2"/>
        <v>0</v>
      </c>
      <c r="AB37" s="9">
        <v>27</v>
      </c>
    </row>
    <row r="38" spans="1:28" ht="16.5" hidden="1" customHeight="1">
      <c r="A38" s="9">
        <f t="shared" si="1"/>
        <v>28</v>
      </c>
      <c r="B38" s="10"/>
      <c r="C38" s="11"/>
      <c r="D38" s="12"/>
      <c r="E38" s="47"/>
      <c r="F38" s="45"/>
      <c r="G38" s="47"/>
      <c r="H38" s="46"/>
      <c r="I38" s="47"/>
      <c r="J38" s="46"/>
      <c r="K38" s="47"/>
      <c r="L38" s="45"/>
      <c r="M38" s="47"/>
      <c r="N38" s="45"/>
      <c r="O38" s="47"/>
      <c r="P38" s="45"/>
      <c r="Q38" s="47"/>
      <c r="R38" s="45"/>
      <c r="S38" s="13"/>
      <c r="T38" s="14"/>
      <c r="U38" s="13"/>
      <c r="V38" s="25"/>
      <c r="W38" s="13"/>
      <c r="X38" s="14"/>
      <c r="Y38" s="13"/>
      <c r="Z38" s="69"/>
      <c r="AA38" s="15">
        <f t="shared" si="2"/>
        <v>0</v>
      </c>
      <c r="AB38" s="9">
        <v>28</v>
      </c>
    </row>
    <row r="39" spans="1:28" ht="16.5" hidden="1" customHeight="1">
      <c r="A39" s="9">
        <f t="shared" si="1"/>
        <v>29</v>
      </c>
      <c r="B39" s="10"/>
      <c r="C39" s="11"/>
      <c r="D39" s="12"/>
      <c r="E39" s="47"/>
      <c r="F39" s="45"/>
      <c r="G39" s="47"/>
      <c r="H39" s="46"/>
      <c r="I39" s="47"/>
      <c r="J39" s="46"/>
      <c r="K39" s="47"/>
      <c r="L39" s="45"/>
      <c r="M39" s="47"/>
      <c r="N39" s="45"/>
      <c r="O39" s="47"/>
      <c r="P39" s="45"/>
      <c r="Q39" s="47"/>
      <c r="R39" s="45"/>
      <c r="S39" s="13"/>
      <c r="T39" s="14"/>
      <c r="U39" s="13"/>
      <c r="V39" s="25"/>
      <c r="W39" s="13"/>
      <c r="X39" s="14"/>
      <c r="Y39" s="13"/>
      <c r="Z39" s="69"/>
      <c r="AA39" s="15">
        <f t="shared" si="2"/>
        <v>0</v>
      </c>
      <c r="AB39" s="9">
        <v>29</v>
      </c>
    </row>
    <row r="40" spans="1:28" ht="16.5" hidden="1" customHeight="1">
      <c r="A40" s="9">
        <f t="shared" si="1"/>
        <v>30</v>
      </c>
      <c r="B40" s="10"/>
      <c r="C40" s="11"/>
      <c r="D40" s="12"/>
      <c r="E40" s="47"/>
      <c r="F40" s="45"/>
      <c r="G40" s="47"/>
      <c r="H40" s="46"/>
      <c r="I40" s="47"/>
      <c r="J40" s="46"/>
      <c r="K40" s="47"/>
      <c r="L40" s="45"/>
      <c r="M40" s="47"/>
      <c r="N40" s="45"/>
      <c r="O40" s="47"/>
      <c r="P40" s="45"/>
      <c r="Q40" s="47"/>
      <c r="R40" s="45"/>
      <c r="S40" s="13"/>
      <c r="T40" s="14"/>
      <c r="U40" s="13"/>
      <c r="V40" s="25"/>
      <c r="W40" s="13"/>
      <c r="X40" s="14"/>
      <c r="Y40" s="13"/>
      <c r="Z40" s="69"/>
      <c r="AA40" s="15">
        <f t="shared" si="2"/>
        <v>0</v>
      </c>
      <c r="AB40" s="9">
        <v>30</v>
      </c>
    </row>
    <row r="41" spans="1:28" ht="16.5" hidden="1" customHeight="1">
      <c r="A41" s="9">
        <f t="shared" si="1"/>
        <v>31</v>
      </c>
      <c r="B41" s="10"/>
      <c r="C41" s="11"/>
      <c r="D41" s="12"/>
      <c r="E41" s="47"/>
      <c r="F41" s="45"/>
      <c r="G41" s="47"/>
      <c r="H41" s="46"/>
      <c r="I41" s="47"/>
      <c r="J41" s="46"/>
      <c r="K41" s="47"/>
      <c r="L41" s="45"/>
      <c r="M41" s="47"/>
      <c r="N41" s="45"/>
      <c r="O41" s="47"/>
      <c r="P41" s="45"/>
      <c r="Q41" s="47"/>
      <c r="R41" s="45"/>
      <c r="S41" s="13"/>
      <c r="T41" s="14"/>
      <c r="U41" s="13"/>
      <c r="V41" s="25"/>
      <c r="W41" s="13"/>
      <c r="X41" s="14"/>
      <c r="Y41" s="13"/>
      <c r="Z41" s="69"/>
      <c r="AA41" s="15">
        <f t="shared" si="2"/>
        <v>0</v>
      </c>
      <c r="AB41" s="9">
        <v>31</v>
      </c>
    </row>
    <row r="42" spans="1:28" ht="16.5" hidden="1" customHeight="1">
      <c r="A42" s="9">
        <f t="shared" si="1"/>
        <v>32</v>
      </c>
      <c r="B42" s="10"/>
      <c r="C42" s="11"/>
      <c r="D42" s="12"/>
      <c r="E42" s="47"/>
      <c r="F42" s="45"/>
      <c r="G42" s="47"/>
      <c r="H42" s="46"/>
      <c r="I42" s="47"/>
      <c r="J42" s="46"/>
      <c r="K42" s="47"/>
      <c r="L42" s="45"/>
      <c r="M42" s="47"/>
      <c r="N42" s="45"/>
      <c r="O42" s="47"/>
      <c r="P42" s="45"/>
      <c r="Q42" s="47"/>
      <c r="R42" s="45"/>
      <c r="S42" s="13"/>
      <c r="T42" s="14"/>
      <c r="U42" s="13"/>
      <c r="V42" s="25"/>
      <c r="W42" s="13"/>
      <c r="X42" s="14"/>
      <c r="Y42" s="13"/>
      <c r="Z42" s="69"/>
      <c r="AA42" s="15">
        <f t="shared" si="2"/>
        <v>0</v>
      </c>
      <c r="AB42" s="9">
        <v>32</v>
      </c>
    </row>
    <row r="43" spans="1:28" ht="16.5" hidden="1" customHeight="1">
      <c r="A43" s="9">
        <f t="shared" si="1"/>
        <v>33</v>
      </c>
      <c r="B43" s="10"/>
      <c r="C43" s="11"/>
      <c r="D43" s="12"/>
      <c r="E43" s="47"/>
      <c r="F43" s="45"/>
      <c r="G43" s="47"/>
      <c r="H43" s="46"/>
      <c r="I43" s="47"/>
      <c r="J43" s="46"/>
      <c r="K43" s="47"/>
      <c r="L43" s="45"/>
      <c r="M43" s="47"/>
      <c r="N43" s="45"/>
      <c r="O43" s="47"/>
      <c r="P43" s="45"/>
      <c r="Q43" s="47"/>
      <c r="R43" s="45"/>
      <c r="S43" s="13"/>
      <c r="T43" s="14"/>
      <c r="U43" s="13"/>
      <c r="V43" s="25"/>
      <c r="W43" s="13"/>
      <c r="X43" s="14"/>
      <c r="Y43" s="13"/>
      <c r="Z43" s="69"/>
      <c r="AA43" s="15">
        <f t="shared" si="2"/>
        <v>0</v>
      </c>
      <c r="AB43" s="9">
        <v>33</v>
      </c>
    </row>
    <row r="44" spans="1:28" ht="16.5" hidden="1" customHeight="1">
      <c r="A44" s="9">
        <f t="shared" si="1"/>
        <v>34</v>
      </c>
      <c r="B44" s="10"/>
      <c r="C44" s="11"/>
      <c r="D44" s="12"/>
      <c r="E44" s="47"/>
      <c r="F44" s="45"/>
      <c r="G44" s="47"/>
      <c r="H44" s="46"/>
      <c r="I44" s="47"/>
      <c r="J44" s="46"/>
      <c r="K44" s="47"/>
      <c r="L44" s="45"/>
      <c r="M44" s="47"/>
      <c r="N44" s="45"/>
      <c r="O44" s="47"/>
      <c r="P44" s="45"/>
      <c r="Q44" s="47"/>
      <c r="R44" s="45"/>
      <c r="S44" s="13"/>
      <c r="T44" s="14"/>
      <c r="U44" s="13"/>
      <c r="V44" s="25"/>
      <c r="W44" s="13"/>
      <c r="X44" s="14"/>
      <c r="Y44" s="13"/>
      <c r="Z44" s="69"/>
      <c r="AA44" s="15">
        <f t="shared" si="2"/>
        <v>0</v>
      </c>
      <c r="AB44" s="9">
        <v>34</v>
      </c>
    </row>
    <row r="45" spans="1:28" ht="16.5" hidden="1" customHeight="1">
      <c r="A45" s="9">
        <f t="shared" si="1"/>
        <v>35</v>
      </c>
      <c r="B45" s="10"/>
      <c r="C45" s="11"/>
      <c r="D45" s="12"/>
      <c r="E45" s="47"/>
      <c r="F45" s="45"/>
      <c r="G45" s="47"/>
      <c r="H45" s="46"/>
      <c r="I45" s="47"/>
      <c r="J45" s="46"/>
      <c r="K45" s="47"/>
      <c r="L45" s="45"/>
      <c r="M45" s="47"/>
      <c r="N45" s="45"/>
      <c r="O45" s="47"/>
      <c r="P45" s="45"/>
      <c r="Q45" s="47"/>
      <c r="R45" s="45"/>
      <c r="S45" s="13"/>
      <c r="T45" s="14"/>
      <c r="U45" s="13"/>
      <c r="V45" s="25"/>
      <c r="W45" s="13"/>
      <c r="X45" s="14"/>
      <c r="Y45" s="13"/>
      <c r="Z45" s="69"/>
      <c r="AA45" s="15">
        <f t="shared" si="2"/>
        <v>0</v>
      </c>
      <c r="AB45" s="9">
        <v>35</v>
      </c>
    </row>
    <row r="46" spans="1:28" ht="16.5" hidden="1" customHeight="1">
      <c r="A46" s="9">
        <f t="shared" si="1"/>
        <v>36</v>
      </c>
      <c r="B46" s="10"/>
      <c r="C46" s="11"/>
      <c r="D46" s="12"/>
      <c r="E46" s="47"/>
      <c r="F46" s="45"/>
      <c r="G46" s="47"/>
      <c r="H46" s="46"/>
      <c r="I46" s="47"/>
      <c r="J46" s="46"/>
      <c r="K46" s="47"/>
      <c r="L46" s="45"/>
      <c r="M46" s="47"/>
      <c r="N46" s="45"/>
      <c r="O46" s="47"/>
      <c r="P46" s="45"/>
      <c r="Q46" s="47"/>
      <c r="R46" s="45"/>
      <c r="S46" s="13"/>
      <c r="T46" s="14"/>
      <c r="U46" s="13"/>
      <c r="V46" s="25"/>
      <c r="W46" s="13"/>
      <c r="X46" s="14"/>
      <c r="Y46" s="13"/>
      <c r="Z46" s="69"/>
      <c r="AA46" s="15">
        <f t="shared" si="2"/>
        <v>0</v>
      </c>
      <c r="AB46" s="9">
        <v>36</v>
      </c>
    </row>
    <row r="47" spans="1:28" ht="16.5" hidden="1" customHeight="1">
      <c r="A47" s="9">
        <f t="shared" si="1"/>
        <v>37</v>
      </c>
      <c r="B47" s="10"/>
      <c r="C47" s="11"/>
      <c r="D47" s="12"/>
      <c r="E47" s="47"/>
      <c r="F47" s="45"/>
      <c r="G47" s="47"/>
      <c r="H47" s="46"/>
      <c r="I47" s="47"/>
      <c r="J47" s="46"/>
      <c r="K47" s="47"/>
      <c r="L47" s="45"/>
      <c r="M47" s="47"/>
      <c r="N47" s="45"/>
      <c r="O47" s="47"/>
      <c r="P47" s="45"/>
      <c r="Q47" s="47"/>
      <c r="R47" s="45"/>
      <c r="S47" s="13"/>
      <c r="T47" s="14"/>
      <c r="U47" s="13"/>
      <c r="V47" s="25"/>
      <c r="W47" s="13"/>
      <c r="X47" s="14"/>
      <c r="Y47" s="13"/>
      <c r="Z47" s="69"/>
      <c r="AA47" s="15">
        <f t="shared" si="2"/>
        <v>0</v>
      </c>
      <c r="AB47" s="9">
        <v>37</v>
      </c>
    </row>
    <row r="48" spans="1:28" ht="16.5" hidden="1" customHeight="1">
      <c r="E48" s="17">
        <f t="shared" ref="E48:S48" si="3">SUM(E11:E47)</f>
        <v>753</v>
      </c>
      <c r="F48" s="18">
        <f t="shared" si="3"/>
        <v>347</v>
      </c>
      <c r="G48" s="17">
        <f t="shared" si="3"/>
        <v>1894</v>
      </c>
      <c r="H48" s="18">
        <f t="shared" si="3"/>
        <v>505.5</v>
      </c>
      <c r="I48" s="17">
        <f t="shared" si="3"/>
        <v>866</v>
      </c>
      <c r="J48" s="18">
        <f t="shared" si="3"/>
        <v>345</v>
      </c>
      <c r="K48" s="17">
        <f t="shared" si="3"/>
        <v>442</v>
      </c>
      <c r="L48" s="18">
        <f t="shared" si="3"/>
        <v>290</v>
      </c>
      <c r="M48" s="17">
        <f t="shared" si="3"/>
        <v>828</v>
      </c>
      <c r="N48" s="18">
        <f t="shared" si="3"/>
        <v>355</v>
      </c>
      <c r="O48" s="17">
        <f t="shared" si="3"/>
        <v>1003</v>
      </c>
      <c r="P48" s="18">
        <f t="shared" si="3"/>
        <v>465</v>
      </c>
      <c r="Q48" s="17">
        <f t="shared" si="3"/>
        <v>440</v>
      </c>
      <c r="R48" s="18">
        <f t="shared" si="3"/>
        <v>290</v>
      </c>
      <c r="S48" s="17">
        <f t="shared" si="3"/>
        <v>1058</v>
      </c>
      <c r="T48" s="18"/>
      <c r="U48" s="17"/>
      <c r="V48" s="18"/>
      <c r="W48" s="17"/>
      <c r="X48" s="18"/>
      <c r="Y48" s="18"/>
      <c r="Z48" s="18"/>
      <c r="AA48" s="18"/>
      <c r="AB48" s="9">
        <v>38</v>
      </c>
    </row>
    <row r="49" spans="1:39" ht="16.5" hidden="1" customHeight="1">
      <c r="B49" s="19"/>
      <c r="C49" s="20"/>
      <c r="D49" s="20"/>
      <c r="E49" s="20"/>
      <c r="F49" s="21"/>
      <c r="G49" s="20"/>
      <c r="H49" s="21"/>
      <c r="I49" s="20"/>
      <c r="J49" s="21"/>
      <c r="K49" s="20"/>
      <c r="L49" s="21"/>
      <c r="M49" s="20"/>
      <c r="N49" s="21"/>
      <c r="O49" s="20"/>
      <c r="P49" s="21"/>
      <c r="Q49" s="20"/>
      <c r="R49" s="21"/>
      <c r="S49" s="21"/>
      <c r="T49" s="21"/>
      <c r="U49" s="21"/>
      <c r="V49" s="21"/>
      <c r="W49" s="21"/>
      <c r="X49" s="21"/>
      <c r="Y49" s="21"/>
      <c r="Z49" s="21"/>
      <c r="AB49" s="9">
        <v>39</v>
      </c>
    </row>
    <row r="50" spans="1:39" ht="17.25" thickBot="1">
      <c r="B50" s="19"/>
      <c r="C50" s="20"/>
      <c r="D50" s="20"/>
      <c r="E50" s="20"/>
      <c r="F50" s="21"/>
      <c r="G50" s="20"/>
      <c r="H50" s="21"/>
      <c r="I50" s="20"/>
      <c r="J50" s="21"/>
      <c r="K50" s="20"/>
      <c r="L50" s="21"/>
      <c r="M50" s="20"/>
      <c r="N50" s="21"/>
      <c r="O50" s="20"/>
      <c r="P50" s="21"/>
      <c r="Q50" s="20"/>
      <c r="R50" s="21"/>
      <c r="S50" s="21"/>
      <c r="T50" s="21"/>
      <c r="U50" s="21"/>
      <c r="V50" s="21"/>
      <c r="W50" s="21"/>
      <c r="X50" s="21"/>
      <c r="Y50" s="21"/>
      <c r="Z50" s="21"/>
    </row>
    <row r="51" spans="1:39" ht="23.25">
      <c r="A51" s="126" t="s">
        <v>259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8"/>
    </row>
    <row r="52" spans="1:39" ht="24" thickBot="1">
      <c r="A52" s="132" t="s">
        <v>5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4"/>
    </row>
    <row r="53" spans="1:39" ht="17.25" thickBot="1"/>
    <row r="54" spans="1:39" ht="20.25" thickBot="1">
      <c r="A54" s="129" t="s">
        <v>6</v>
      </c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1"/>
    </row>
    <row r="55" spans="1:39" ht="17.25" thickBot="1"/>
    <row r="56" spans="1:39" ht="20.25" thickBot="1">
      <c r="A56" s="135" t="s">
        <v>262</v>
      </c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7"/>
    </row>
    <row r="57" spans="1:39" ht="17.25" thickBot="1">
      <c r="E57" s="150">
        <f>E7</f>
        <v>44578</v>
      </c>
      <c r="F57" s="151"/>
      <c r="G57" s="148" t="str">
        <f>G7</f>
        <v>09; 10 y 11/02/2022</v>
      </c>
      <c r="H57" s="149"/>
      <c r="I57" s="150">
        <f>I7</f>
        <v>44621</v>
      </c>
      <c r="J57" s="151"/>
      <c r="K57" s="150">
        <f>K7</f>
        <v>44654</v>
      </c>
      <c r="L57" s="151"/>
      <c r="M57" s="150">
        <f>M7</f>
        <v>44689</v>
      </c>
      <c r="N57" s="151"/>
      <c r="O57" s="150" t="str">
        <f>O7</f>
        <v>28 y 29/05/2022</v>
      </c>
      <c r="P57" s="151"/>
      <c r="Q57" s="150">
        <f>Q7</f>
        <v>44738</v>
      </c>
      <c r="R57" s="151"/>
      <c r="S57" s="150">
        <f>S7</f>
        <v>44760</v>
      </c>
      <c r="T57" s="151"/>
      <c r="U57" s="150">
        <f>U7</f>
        <v>44808</v>
      </c>
      <c r="V57" s="151"/>
      <c r="W57" s="150">
        <f>W7</f>
        <v>44844</v>
      </c>
      <c r="X57" s="151"/>
      <c r="Y57" s="150">
        <f>Y7</f>
        <v>44878</v>
      </c>
      <c r="Z57" s="151"/>
    </row>
    <row r="58" spans="1:39" ht="16.5" customHeight="1" thickBot="1">
      <c r="A58" s="144" t="s">
        <v>0</v>
      </c>
      <c r="B58" s="144" t="s">
        <v>1</v>
      </c>
      <c r="C58" s="144" t="s">
        <v>7</v>
      </c>
      <c r="D58" s="3" t="s">
        <v>8</v>
      </c>
      <c r="E58" s="138" t="str">
        <f>E8</f>
        <v>Necochea Golf Club - POJ -</v>
      </c>
      <c r="F58" s="139"/>
      <c r="G58" s="138" t="str">
        <f>G8</f>
        <v>Sierra de los Padres GC - AMD -</v>
      </c>
      <c r="H58" s="139"/>
      <c r="I58" s="138" t="str">
        <f>I8</f>
        <v>El Valle de Tandil Golf Club</v>
      </c>
      <c r="J58" s="139"/>
      <c r="K58" s="138" t="str">
        <f>K8</f>
        <v>Miramar Links</v>
      </c>
      <c r="L58" s="139"/>
      <c r="M58" s="138" t="str">
        <f>M8</f>
        <v>Tandil Golf Club</v>
      </c>
      <c r="N58" s="139"/>
      <c r="O58" s="138" t="str">
        <f>O8</f>
        <v>Villa Gesell Golf Club</v>
      </c>
      <c r="P58" s="139"/>
      <c r="Q58" s="138" t="str">
        <f>Q8</f>
        <v>Cariló Golf</v>
      </c>
      <c r="R58" s="139"/>
      <c r="S58" s="138" t="str">
        <f>S8</f>
        <v>Mar del Plata Golf Club Cancha Vieja</v>
      </c>
      <c r="T58" s="139"/>
      <c r="U58" s="138" t="str">
        <f>U8</f>
        <v>Costa Esmeralda Golf &amp; Links</v>
      </c>
      <c r="V58" s="139"/>
      <c r="W58" s="138" t="str">
        <f>W8</f>
        <v>Links Pinamar S.A.</v>
      </c>
      <c r="X58" s="139"/>
      <c r="Y58" s="138" t="str">
        <f>Y8</f>
        <v>Mar del Plata Golf Club Cancha Nueva</v>
      </c>
      <c r="Z58" s="139"/>
    </row>
    <row r="59" spans="1:39" ht="17.25" thickBot="1">
      <c r="A59" s="145"/>
      <c r="B59" s="145"/>
      <c r="C59" s="145"/>
      <c r="D59" s="4" t="s">
        <v>9</v>
      </c>
      <c r="E59" s="140"/>
      <c r="F59" s="141"/>
      <c r="G59" s="140"/>
      <c r="H59" s="141"/>
      <c r="I59" s="140"/>
      <c r="J59" s="141"/>
      <c r="K59" s="140"/>
      <c r="L59" s="141"/>
      <c r="M59" s="140"/>
      <c r="N59" s="141"/>
      <c r="O59" s="140"/>
      <c r="P59" s="141"/>
      <c r="Q59" s="140"/>
      <c r="R59" s="141"/>
      <c r="S59" s="140"/>
      <c r="T59" s="141"/>
      <c r="U59" s="140"/>
      <c r="V59" s="141"/>
      <c r="W59" s="140"/>
      <c r="X59" s="141"/>
      <c r="Y59" s="140"/>
      <c r="Z59" s="141"/>
      <c r="AB59" s="144" t="s">
        <v>0</v>
      </c>
    </row>
    <row r="60" spans="1:39" ht="17.25" thickBot="1">
      <c r="A60" s="152"/>
      <c r="B60" s="153"/>
      <c r="E60" s="33" t="s">
        <v>3</v>
      </c>
      <c r="F60" s="34" t="s">
        <v>4</v>
      </c>
      <c r="G60" s="33" t="s">
        <v>3</v>
      </c>
      <c r="H60" s="34" t="s">
        <v>4</v>
      </c>
      <c r="I60" s="33" t="s">
        <v>3</v>
      </c>
      <c r="J60" s="34" t="s">
        <v>4</v>
      </c>
      <c r="K60" s="33" t="s">
        <v>3</v>
      </c>
      <c r="L60" s="34" t="s">
        <v>4</v>
      </c>
      <c r="M60" s="33" t="s">
        <v>3</v>
      </c>
      <c r="N60" s="34" t="s">
        <v>4</v>
      </c>
      <c r="O60" s="33" t="s">
        <v>3</v>
      </c>
      <c r="P60" s="34" t="s">
        <v>4</v>
      </c>
      <c r="Q60" s="33" t="s">
        <v>3</v>
      </c>
      <c r="R60" s="34" t="s">
        <v>4</v>
      </c>
      <c r="S60" s="33" t="s">
        <v>3</v>
      </c>
      <c r="T60" s="34" t="s">
        <v>4</v>
      </c>
      <c r="U60" s="33" t="s">
        <v>3</v>
      </c>
      <c r="V60" s="34" t="s">
        <v>4</v>
      </c>
      <c r="W60" s="33" t="s">
        <v>3</v>
      </c>
      <c r="X60" s="34" t="s">
        <v>4</v>
      </c>
      <c r="Y60" s="33" t="s">
        <v>3</v>
      </c>
      <c r="Z60" s="34" t="s">
        <v>4</v>
      </c>
      <c r="AA60" s="38" t="s">
        <v>2</v>
      </c>
      <c r="AB60" s="145"/>
      <c r="AG60" s="8">
        <v>0.1</v>
      </c>
      <c r="AI60" s="8">
        <v>0.2</v>
      </c>
      <c r="AK60" s="8">
        <v>0.5</v>
      </c>
      <c r="AM60" s="8">
        <v>1</v>
      </c>
    </row>
    <row r="61" spans="1:39">
      <c r="A61" s="9">
        <f>AB61</f>
        <v>1</v>
      </c>
      <c r="B61" s="10" t="s">
        <v>119</v>
      </c>
      <c r="C61" s="11" t="s">
        <v>12</v>
      </c>
      <c r="D61" s="12">
        <v>37110</v>
      </c>
      <c r="E61" s="47"/>
      <c r="F61" s="45"/>
      <c r="G61" s="47">
        <v>226</v>
      </c>
      <c r="H61" s="46">
        <v>60</v>
      </c>
      <c r="I61" s="47">
        <v>75</v>
      </c>
      <c r="J61" s="45">
        <v>70</v>
      </c>
      <c r="K61" s="47">
        <v>80</v>
      </c>
      <c r="L61" s="45">
        <v>70</v>
      </c>
      <c r="M61" s="47"/>
      <c r="N61" s="45"/>
      <c r="O61" s="47">
        <v>163</v>
      </c>
      <c r="P61" s="45">
        <v>37.5</v>
      </c>
      <c r="Q61" s="47">
        <v>79</v>
      </c>
      <c r="R61" s="45">
        <v>70</v>
      </c>
      <c r="S61" s="13">
        <v>74</v>
      </c>
      <c r="T61" s="115"/>
      <c r="U61" s="13">
        <v>82</v>
      </c>
      <c r="V61" s="14">
        <v>20</v>
      </c>
      <c r="W61" s="13">
        <v>76</v>
      </c>
      <c r="X61" s="25">
        <v>100</v>
      </c>
      <c r="Y61" s="13">
        <v>72</v>
      </c>
      <c r="Z61" s="107">
        <v>100</v>
      </c>
      <c r="AA61" s="15">
        <f>SUM(F61,H61+J61+L61+N61+R61+P61+T61+V61+X61+Z61)</f>
        <v>527.5</v>
      </c>
      <c r="AB61" s="9">
        <v>1</v>
      </c>
      <c r="AE61" s="14">
        <v>100</v>
      </c>
      <c r="AG61" s="14">
        <v>110</v>
      </c>
      <c r="AI61" s="14">
        <v>120</v>
      </c>
      <c r="AK61" s="45">
        <v>150</v>
      </c>
      <c r="AM61" s="25">
        <v>200</v>
      </c>
    </row>
    <row r="62" spans="1:39">
      <c r="A62" s="9">
        <f t="shared" ref="A62:A81" si="4">AB62</f>
        <v>2</v>
      </c>
      <c r="B62" s="10" t="s">
        <v>239</v>
      </c>
      <c r="C62" s="11" t="s">
        <v>157</v>
      </c>
      <c r="D62" s="12">
        <v>37346</v>
      </c>
      <c r="E62" s="47"/>
      <c r="F62" s="45"/>
      <c r="G62" s="47"/>
      <c r="H62" s="46"/>
      <c r="I62" s="47"/>
      <c r="J62" s="45"/>
      <c r="K62" s="47">
        <v>77</v>
      </c>
      <c r="L62" s="45">
        <v>100</v>
      </c>
      <c r="M62" s="47">
        <v>79</v>
      </c>
      <c r="N62" s="45">
        <v>45</v>
      </c>
      <c r="O62" s="47">
        <v>146</v>
      </c>
      <c r="P62" s="45">
        <v>150</v>
      </c>
      <c r="Q62" s="47">
        <v>85</v>
      </c>
      <c r="R62" s="45">
        <v>35</v>
      </c>
      <c r="S62" s="13">
        <v>82</v>
      </c>
      <c r="T62" s="115"/>
      <c r="U62" s="13">
        <v>80</v>
      </c>
      <c r="V62" s="14">
        <v>35</v>
      </c>
      <c r="W62" s="13">
        <v>79</v>
      </c>
      <c r="X62" s="25">
        <v>70</v>
      </c>
      <c r="Y62" s="13">
        <v>81</v>
      </c>
      <c r="Z62" s="107">
        <v>40</v>
      </c>
      <c r="AA62" s="15">
        <f>SUM(F62,H62+J62+L62+N62+R62+P62+T62+V62+X62+Z62)</f>
        <v>475</v>
      </c>
      <c r="AB62" s="9">
        <v>2</v>
      </c>
      <c r="AE62" s="14">
        <v>70</v>
      </c>
      <c r="AG62" s="14">
        <v>77</v>
      </c>
      <c r="AI62" s="14">
        <v>84</v>
      </c>
      <c r="AK62" s="45">
        <v>105</v>
      </c>
      <c r="AM62" s="25">
        <v>140</v>
      </c>
    </row>
    <row r="63" spans="1:39">
      <c r="A63" s="9">
        <f t="shared" si="4"/>
        <v>3</v>
      </c>
      <c r="B63" s="10" t="s">
        <v>279</v>
      </c>
      <c r="C63" s="11" t="s">
        <v>13</v>
      </c>
      <c r="D63" s="12">
        <v>37238</v>
      </c>
      <c r="E63" s="47">
        <v>78</v>
      </c>
      <c r="F63" s="45">
        <v>20</v>
      </c>
      <c r="G63" s="47">
        <v>223</v>
      </c>
      <c r="H63" s="46">
        <v>105</v>
      </c>
      <c r="I63" s="47">
        <v>81</v>
      </c>
      <c r="J63" s="102"/>
      <c r="K63" s="47">
        <v>81</v>
      </c>
      <c r="L63" s="45">
        <v>45</v>
      </c>
      <c r="M63" s="47">
        <v>80</v>
      </c>
      <c r="N63" s="45">
        <v>21.67</v>
      </c>
      <c r="O63" s="47">
        <v>154</v>
      </c>
      <c r="P63" s="45">
        <v>75</v>
      </c>
      <c r="Q63" s="47">
        <v>77</v>
      </c>
      <c r="R63" s="45">
        <v>100</v>
      </c>
      <c r="S63" s="13">
        <v>75</v>
      </c>
      <c r="T63" s="14">
        <v>12</v>
      </c>
      <c r="U63" s="13">
        <v>92</v>
      </c>
      <c r="V63" s="14">
        <v>12</v>
      </c>
      <c r="W63" s="13"/>
      <c r="X63" s="25"/>
      <c r="Y63" s="13">
        <v>73</v>
      </c>
      <c r="Z63" s="107">
        <v>70</v>
      </c>
      <c r="AA63" s="15">
        <f>SUM(F63,H63+J63+L63+N63+R63+P63+T63+V63+X63+Z63)</f>
        <v>460.67</v>
      </c>
      <c r="AB63" s="9">
        <v>3</v>
      </c>
      <c r="AE63" s="14">
        <v>50</v>
      </c>
      <c r="AG63" s="14">
        <v>55</v>
      </c>
      <c r="AI63" s="14">
        <v>60</v>
      </c>
      <c r="AK63" s="45">
        <v>75</v>
      </c>
      <c r="AM63" s="25">
        <v>100</v>
      </c>
    </row>
    <row r="64" spans="1:39">
      <c r="A64" s="9">
        <f t="shared" si="4"/>
        <v>4</v>
      </c>
      <c r="B64" s="10" t="s">
        <v>101</v>
      </c>
      <c r="C64" s="11" t="s">
        <v>13</v>
      </c>
      <c r="D64" s="12">
        <v>37164</v>
      </c>
      <c r="E64" s="47">
        <v>75</v>
      </c>
      <c r="F64" s="45">
        <v>50</v>
      </c>
      <c r="G64" s="47">
        <v>232</v>
      </c>
      <c r="H64" s="46">
        <v>30</v>
      </c>
      <c r="I64" s="47">
        <v>76</v>
      </c>
      <c r="J64" s="45">
        <v>50</v>
      </c>
      <c r="K64" s="47"/>
      <c r="L64" s="45"/>
      <c r="M64" s="47">
        <v>82</v>
      </c>
      <c r="N64" s="45">
        <v>9</v>
      </c>
      <c r="O64" s="47">
        <v>150</v>
      </c>
      <c r="P64" s="45">
        <v>105</v>
      </c>
      <c r="Q64" s="47">
        <v>85</v>
      </c>
      <c r="R64" s="45">
        <v>35</v>
      </c>
      <c r="S64" s="13">
        <v>72</v>
      </c>
      <c r="T64" s="14">
        <v>50</v>
      </c>
      <c r="U64" s="13">
        <v>75</v>
      </c>
      <c r="V64" s="14">
        <v>100</v>
      </c>
      <c r="W64" s="13"/>
      <c r="X64" s="25"/>
      <c r="Y64" s="13"/>
      <c r="Z64" s="107"/>
      <c r="AA64" s="15">
        <f>SUM(F64,H64+J64+L64+N64+R64+P64+T64+V64+X64+Z64)</f>
        <v>429</v>
      </c>
      <c r="AB64" s="9">
        <v>4</v>
      </c>
      <c r="AE64" s="14">
        <v>40</v>
      </c>
      <c r="AG64" s="14">
        <v>44</v>
      </c>
      <c r="AI64" s="14">
        <v>48</v>
      </c>
      <c r="AK64" s="45">
        <v>60</v>
      </c>
      <c r="AM64" s="25">
        <v>80</v>
      </c>
    </row>
    <row r="65" spans="1:39">
      <c r="A65" s="9">
        <f t="shared" si="4"/>
        <v>5</v>
      </c>
      <c r="B65" s="10" t="s">
        <v>276</v>
      </c>
      <c r="C65" s="11" t="s">
        <v>13</v>
      </c>
      <c r="D65" s="12">
        <v>36626</v>
      </c>
      <c r="E65" s="47">
        <v>76</v>
      </c>
      <c r="F65" s="45">
        <v>40</v>
      </c>
      <c r="G65" s="47"/>
      <c r="H65" s="46"/>
      <c r="I65" s="47">
        <v>84</v>
      </c>
      <c r="J65" s="45">
        <v>11</v>
      </c>
      <c r="K65" s="47">
        <v>81</v>
      </c>
      <c r="L65" s="45">
        <v>45</v>
      </c>
      <c r="M65" s="47">
        <v>74</v>
      </c>
      <c r="N65" s="45">
        <v>70</v>
      </c>
      <c r="O65" s="47">
        <v>155</v>
      </c>
      <c r="P65" s="45">
        <v>60</v>
      </c>
      <c r="Q65" s="47"/>
      <c r="R65" s="45"/>
      <c r="S65" s="13">
        <v>68</v>
      </c>
      <c r="T65" s="14">
        <v>100</v>
      </c>
      <c r="U65" s="13"/>
      <c r="V65" s="14"/>
      <c r="W65" s="13"/>
      <c r="X65" s="25"/>
      <c r="Y65" s="13"/>
      <c r="Z65" s="107"/>
      <c r="AA65" s="15">
        <f>SUM(F65,H65+J65+L65+N65+R65+P65+T65+V65+X65+Z65)</f>
        <v>326</v>
      </c>
      <c r="AB65" s="9">
        <v>5</v>
      </c>
      <c r="AE65" s="14">
        <v>30</v>
      </c>
      <c r="AG65" s="14">
        <v>33</v>
      </c>
      <c r="AI65" s="14">
        <v>36</v>
      </c>
      <c r="AK65" s="45">
        <v>45</v>
      </c>
      <c r="AM65" s="25">
        <v>60</v>
      </c>
    </row>
    <row r="66" spans="1:39">
      <c r="A66" s="9">
        <f t="shared" si="4"/>
        <v>6</v>
      </c>
      <c r="B66" s="10" t="s">
        <v>280</v>
      </c>
      <c r="C66" s="11" t="s">
        <v>14</v>
      </c>
      <c r="D66" s="12">
        <v>36734</v>
      </c>
      <c r="E66" s="47">
        <v>74</v>
      </c>
      <c r="F66" s="45">
        <v>70</v>
      </c>
      <c r="G66" s="47">
        <v>231</v>
      </c>
      <c r="H66" s="46">
        <v>45</v>
      </c>
      <c r="I66" s="47">
        <v>71</v>
      </c>
      <c r="J66" s="45">
        <v>100</v>
      </c>
      <c r="K66" s="47">
        <v>86</v>
      </c>
      <c r="L66" s="45">
        <v>30</v>
      </c>
      <c r="M66" s="47">
        <v>80</v>
      </c>
      <c r="N66" s="45">
        <v>21.67</v>
      </c>
      <c r="O66" s="47">
        <v>163</v>
      </c>
      <c r="P66" s="45">
        <v>37.5</v>
      </c>
      <c r="Q66" s="47"/>
      <c r="R66" s="45"/>
      <c r="S66" s="13"/>
      <c r="T66" s="14"/>
      <c r="U66" s="13"/>
      <c r="V66" s="14"/>
      <c r="W66" s="13"/>
      <c r="X66" s="25"/>
      <c r="Y66" s="13"/>
      <c r="Z66" s="107"/>
      <c r="AA66" s="15">
        <f>SUM(F66,H66+J66+L66+N66+R66+P66+T66+V66+X66+Z66)</f>
        <v>304.17</v>
      </c>
      <c r="AB66" s="9">
        <v>6</v>
      </c>
      <c r="AE66" s="14">
        <v>20</v>
      </c>
      <c r="AG66" s="14">
        <v>22</v>
      </c>
      <c r="AI66" s="14">
        <v>24</v>
      </c>
      <c r="AK66" s="45">
        <v>30</v>
      </c>
      <c r="AM66" s="25">
        <v>40</v>
      </c>
    </row>
    <row r="67" spans="1:39">
      <c r="A67" s="9">
        <f t="shared" si="4"/>
        <v>7</v>
      </c>
      <c r="B67" s="10" t="s">
        <v>320</v>
      </c>
      <c r="C67" s="11" t="s">
        <v>16</v>
      </c>
      <c r="D67" s="12">
        <v>37079</v>
      </c>
      <c r="E67" s="47"/>
      <c r="F67" s="45"/>
      <c r="G67" s="47">
        <v>219</v>
      </c>
      <c r="H67" s="46">
        <v>150</v>
      </c>
      <c r="I67" s="47">
        <v>80</v>
      </c>
      <c r="J67" s="45">
        <v>20</v>
      </c>
      <c r="K67" s="47"/>
      <c r="L67" s="45"/>
      <c r="M67" s="47">
        <v>81</v>
      </c>
      <c r="N67" s="45">
        <v>12</v>
      </c>
      <c r="O67" s="47"/>
      <c r="P67" s="45"/>
      <c r="Q67" s="47"/>
      <c r="R67" s="45"/>
      <c r="S67" s="13">
        <v>73</v>
      </c>
      <c r="T67" s="14">
        <v>35</v>
      </c>
      <c r="U67" s="13">
        <v>85</v>
      </c>
      <c r="V67" s="14">
        <v>15</v>
      </c>
      <c r="W67" s="13"/>
      <c r="X67" s="25"/>
      <c r="Y67" s="13">
        <v>75</v>
      </c>
      <c r="Z67" s="107">
        <v>50</v>
      </c>
      <c r="AA67" s="15">
        <f>SUM(F67,H67+J67+L67+N67+R67+P67+T67+V67+X67+Z67)</f>
        <v>282</v>
      </c>
      <c r="AB67" s="9">
        <v>7</v>
      </c>
      <c r="AE67" s="14">
        <v>15</v>
      </c>
      <c r="AG67" s="14">
        <v>16.5</v>
      </c>
      <c r="AI67" s="14">
        <v>18</v>
      </c>
      <c r="AK67" s="45">
        <v>22.5</v>
      </c>
      <c r="AM67" s="25">
        <v>30</v>
      </c>
    </row>
    <row r="68" spans="1:39">
      <c r="A68" s="9">
        <f t="shared" si="4"/>
        <v>8</v>
      </c>
      <c r="B68" s="10" t="s">
        <v>105</v>
      </c>
      <c r="C68" s="11" t="s">
        <v>14</v>
      </c>
      <c r="D68" s="12">
        <v>37347</v>
      </c>
      <c r="E68" s="47">
        <v>84</v>
      </c>
      <c r="F68" s="45">
        <v>11</v>
      </c>
      <c r="G68" s="47">
        <v>225</v>
      </c>
      <c r="H68" s="46">
        <v>75</v>
      </c>
      <c r="I68" s="47">
        <v>77</v>
      </c>
      <c r="J68" s="45">
        <v>40</v>
      </c>
      <c r="K68" s="47"/>
      <c r="L68" s="45"/>
      <c r="M68" s="47">
        <v>79</v>
      </c>
      <c r="N68" s="45">
        <v>45</v>
      </c>
      <c r="O68" s="47"/>
      <c r="P68" s="45"/>
      <c r="Q68" s="47"/>
      <c r="R68" s="45"/>
      <c r="S68" s="13"/>
      <c r="T68" s="14"/>
      <c r="U68" s="13">
        <v>79</v>
      </c>
      <c r="V68" s="14">
        <v>60</v>
      </c>
      <c r="W68" s="13"/>
      <c r="X68" s="25"/>
      <c r="Y68" s="13"/>
      <c r="Z68" s="107"/>
      <c r="AA68" s="15">
        <f>SUM(F68,H68+J68+L68+N68+R68+P68+T68+V68+X68+Z68)</f>
        <v>231</v>
      </c>
      <c r="AB68" s="9">
        <v>8</v>
      </c>
      <c r="AE68" s="14">
        <v>12</v>
      </c>
      <c r="AG68" s="14">
        <v>13.2</v>
      </c>
      <c r="AI68" s="14">
        <v>14.4</v>
      </c>
      <c r="AK68" s="45">
        <v>18</v>
      </c>
      <c r="AM68" s="25">
        <v>24</v>
      </c>
    </row>
    <row r="69" spans="1:39">
      <c r="A69" s="9">
        <f t="shared" si="4"/>
        <v>9</v>
      </c>
      <c r="B69" s="10" t="s">
        <v>99</v>
      </c>
      <c r="C69" s="11" t="s">
        <v>15</v>
      </c>
      <c r="D69" s="12">
        <v>36383</v>
      </c>
      <c r="E69" s="47">
        <v>72</v>
      </c>
      <c r="F69" s="45">
        <v>100</v>
      </c>
      <c r="G69" s="47"/>
      <c r="H69" s="46"/>
      <c r="I69" s="47">
        <v>79</v>
      </c>
      <c r="J69" s="45">
        <v>30</v>
      </c>
      <c r="K69" s="47"/>
      <c r="L69" s="45"/>
      <c r="M69" s="47">
        <v>72</v>
      </c>
      <c r="N69" s="45">
        <v>100</v>
      </c>
      <c r="O69" s="47"/>
      <c r="P69" s="45"/>
      <c r="Q69" s="47"/>
      <c r="R69" s="45"/>
      <c r="S69" s="13"/>
      <c r="T69" s="14"/>
      <c r="U69" s="13"/>
      <c r="V69" s="14"/>
      <c r="W69" s="13"/>
      <c r="X69" s="25"/>
      <c r="Y69" s="13"/>
      <c r="Z69" s="107"/>
      <c r="AA69" s="15">
        <f>SUM(F69,H69+J69+L69+N69+R69+P69+T69+V69+X69+Z69)</f>
        <v>230</v>
      </c>
      <c r="AB69" s="9">
        <v>9</v>
      </c>
      <c r="AE69" s="14">
        <v>10</v>
      </c>
      <c r="AG69" s="14">
        <v>11</v>
      </c>
      <c r="AI69" s="14">
        <v>12</v>
      </c>
      <c r="AK69" s="45">
        <v>15</v>
      </c>
      <c r="AM69" s="25">
        <v>20</v>
      </c>
    </row>
    <row r="70" spans="1:39">
      <c r="A70" s="9">
        <f t="shared" si="4"/>
        <v>10</v>
      </c>
      <c r="B70" s="10" t="s">
        <v>243</v>
      </c>
      <c r="C70" s="11" t="s">
        <v>13</v>
      </c>
      <c r="D70" s="12">
        <v>36928</v>
      </c>
      <c r="E70" s="47"/>
      <c r="F70" s="45"/>
      <c r="G70" s="47"/>
      <c r="H70" s="46"/>
      <c r="I70" s="47"/>
      <c r="J70" s="45"/>
      <c r="K70" s="47"/>
      <c r="L70" s="45"/>
      <c r="M70" s="47">
        <v>82</v>
      </c>
      <c r="N70" s="45">
        <v>9</v>
      </c>
      <c r="O70" s="47"/>
      <c r="P70" s="45"/>
      <c r="Q70" s="47">
        <v>82</v>
      </c>
      <c r="R70" s="45">
        <v>50</v>
      </c>
      <c r="S70" s="13">
        <v>76</v>
      </c>
      <c r="T70" s="14">
        <v>10</v>
      </c>
      <c r="U70" s="13">
        <v>79</v>
      </c>
      <c r="V70" s="14">
        <v>60</v>
      </c>
      <c r="W70" s="13"/>
      <c r="X70" s="25"/>
      <c r="Y70" s="13"/>
      <c r="Z70" s="107"/>
      <c r="AA70" s="15">
        <f>SUM(F70,H70+J70+L70+N70+R70+P70+T70+V70+X70+Z70)</f>
        <v>129</v>
      </c>
      <c r="AB70" s="9">
        <v>10</v>
      </c>
      <c r="AE70" s="14">
        <v>8</v>
      </c>
      <c r="AG70" s="14">
        <v>8.8000000000000007</v>
      </c>
      <c r="AI70" s="14">
        <v>9.6</v>
      </c>
      <c r="AK70" s="45">
        <v>12</v>
      </c>
      <c r="AM70" s="25">
        <v>16</v>
      </c>
    </row>
    <row r="71" spans="1:39" ht="16.5" customHeight="1">
      <c r="A71" s="9">
        <f t="shared" si="4"/>
        <v>11</v>
      </c>
      <c r="B71" s="10" t="s">
        <v>97</v>
      </c>
      <c r="C71" s="11" t="s">
        <v>16</v>
      </c>
      <c r="D71" s="12">
        <v>36730</v>
      </c>
      <c r="E71" s="47"/>
      <c r="F71" s="45"/>
      <c r="G71" s="47"/>
      <c r="H71" s="46"/>
      <c r="I71" s="47"/>
      <c r="J71" s="46"/>
      <c r="K71" s="47"/>
      <c r="L71" s="45"/>
      <c r="M71" s="47"/>
      <c r="N71" s="46"/>
      <c r="O71" s="47"/>
      <c r="P71" s="45"/>
      <c r="Q71" s="47"/>
      <c r="R71" s="45"/>
      <c r="S71" s="13">
        <v>71</v>
      </c>
      <c r="T71" s="14">
        <v>70</v>
      </c>
      <c r="U71" s="13"/>
      <c r="V71" s="14"/>
      <c r="W71" s="13"/>
      <c r="X71" s="25"/>
      <c r="Y71" s="13"/>
      <c r="Z71" s="107"/>
      <c r="AA71" s="15">
        <f>SUM(F71,H71+J71+L71+N71+R71+P71+T71+V71+X71+Z71)</f>
        <v>70</v>
      </c>
      <c r="AB71" s="9">
        <v>11</v>
      </c>
      <c r="AE71" s="14">
        <v>6</v>
      </c>
      <c r="AG71" s="14">
        <v>6.6</v>
      </c>
      <c r="AI71" s="14">
        <v>7.2</v>
      </c>
      <c r="AK71" s="45">
        <v>9</v>
      </c>
      <c r="AM71" s="25">
        <v>12</v>
      </c>
    </row>
    <row r="72" spans="1:39" ht="16.5" customHeight="1">
      <c r="A72" s="9">
        <f t="shared" si="4"/>
        <v>12</v>
      </c>
      <c r="B72" s="10" t="s">
        <v>275</v>
      </c>
      <c r="C72" s="11" t="s">
        <v>14</v>
      </c>
      <c r="D72" s="12">
        <v>37442</v>
      </c>
      <c r="E72" s="47">
        <v>77</v>
      </c>
      <c r="F72" s="45">
        <v>30</v>
      </c>
      <c r="G72" s="47">
        <v>236</v>
      </c>
      <c r="H72" s="46">
        <v>22.5</v>
      </c>
      <c r="I72" s="47"/>
      <c r="J72" s="46"/>
      <c r="K72" s="47"/>
      <c r="L72" s="45"/>
      <c r="M72" s="47"/>
      <c r="N72" s="46"/>
      <c r="O72" s="47"/>
      <c r="P72" s="45"/>
      <c r="Q72" s="47"/>
      <c r="R72" s="45"/>
      <c r="S72" s="13"/>
      <c r="T72" s="14"/>
      <c r="U72" s="13"/>
      <c r="V72" s="14"/>
      <c r="W72" s="13"/>
      <c r="X72" s="25"/>
      <c r="Y72" s="13"/>
      <c r="Z72" s="107"/>
      <c r="AA72" s="15">
        <f>SUM(F72,H72+J72+L72+N72+R72+P72+T72+V72+X72+Z72)</f>
        <v>52.5</v>
      </c>
      <c r="AB72" s="9">
        <v>12</v>
      </c>
      <c r="AE72" s="14">
        <v>4</v>
      </c>
      <c r="AG72" s="14">
        <v>4.4000000000000004</v>
      </c>
      <c r="AI72" s="14">
        <v>4.8</v>
      </c>
      <c r="AK72" s="45">
        <v>6</v>
      </c>
      <c r="AM72" s="25">
        <v>8</v>
      </c>
    </row>
    <row r="73" spans="1:39" ht="16.5" customHeight="1">
      <c r="A73" s="9">
        <f t="shared" si="4"/>
        <v>13</v>
      </c>
      <c r="B73" s="10" t="s">
        <v>109</v>
      </c>
      <c r="C73" s="11" t="s">
        <v>321</v>
      </c>
      <c r="D73" s="12">
        <v>37832</v>
      </c>
      <c r="E73" s="47"/>
      <c r="F73" s="45"/>
      <c r="G73" s="47">
        <v>236</v>
      </c>
      <c r="H73" s="46">
        <v>18</v>
      </c>
      <c r="I73" s="47">
        <v>85</v>
      </c>
      <c r="J73" s="46">
        <v>8</v>
      </c>
      <c r="K73" s="47"/>
      <c r="L73" s="45"/>
      <c r="M73" s="47">
        <v>80</v>
      </c>
      <c r="N73" s="46">
        <v>21.67</v>
      </c>
      <c r="O73" s="47"/>
      <c r="P73" s="45"/>
      <c r="Q73" s="47"/>
      <c r="R73" s="45"/>
      <c r="S73" s="13"/>
      <c r="T73" s="14"/>
      <c r="U73" s="13"/>
      <c r="V73" s="14"/>
      <c r="W73" s="13"/>
      <c r="X73" s="25"/>
      <c r="Y73" s="13"/>
      <c r="Z73" s="107"/>
      <c r="AA73" s="15">
        <f>SUM(F73,H73+J73+L73+N73+R73+P73+T73+V73+X73+Z73)</f>
        <v>47.67</v>
      </c>
      <c r="AB73" s="9">
        <v>13</v>
      </c>
      <c r="AE73" s="14">
        <v>3</v>
      </c>
      <c r="AG73" s="14">
        <v>3.3</v>
      </c>
      <c r="AI73" s="14">
        <v>3.6</v>
      </c>
      <c r="AK73" s="45">
        <v>4.5</v>
      </c>
      <c r="AM73" s="25">
        <v>6</v>
      </c>
    </row>
    <row r="74" spans="1:39" ht="16.5" customHeight="1">
      <c r="A74" s="9">
        <f t="shared" si="4"/>
        <v>14</v>
      </c>
      <c r="B74" s="10" t="s">
        <v>353</v>
      </c>
      <c r="C74" s="11" t="s">
        <v>16</v>
      </c>
      <c r="D74" s="12">
        <v>36417</v>
      </c>
      <c r="E74" s="47"/>
      <c r="F74" s="45"/>
      <c r="G74" s="47"/>
      <c r="H74" s="46"/>
      <c r="I74" s="47"/>
      <c r="J74" s="46"/>
      <c r="K74" s="47"/>
      <c r="L74" s="45"/>
      <c r="M74" s="47"/>
      <c r="N74" s="46"/>
      <c r="O74" s="47"/>
      <c r="P74" s="45"/>
      <c r="Q74" s="47"/>
      <c r="R74" s="45"/>
      <c r="S74" s="13"/>
      <c r="T74" s="14"/>
      <c r="U74" s="13">
        <v>80</v>
      </c>
      <c r="V74" s="14">
        <v>35</v>
      </c>
      <c r="W74" s="13"/>
      <c r="X74" s="25"/>
      <c r="Y74" s="13"/>
      <c r="Z74" s="107"/>
      <c r="AA74" s="15">
        <f>SUM(F74,H74+J74+L74+N74+R74+P74+T74+V74+X74+Z74)</f>
        <v>35</v>
      </c>
      <c r="AB74" s="9">
        <v>14</v>
      </c>
      <c r="AE74" s="14">
        <v>2</v>
      </c>
      <c r="AG74" s="14">
        <v>2.2000000000000002</v>
      </c>
      <c r="AI74" s="14">
        <v>2.4</v>
      </c>
      <c r="AK74" s="45">
        <v>3</v>
      </c>
      <c r="AM74" s="25">
        <v>4</v>
      </c>
    </row>
    <row r="75" spans="1:39" ht="16.5" customHeight="1">
      <c r="A75" s="9">
        <f t="shared" si="4"/>
        <v>14</v>
      </c>
      <c r="B75" s="10" t="s">
        <v>90</v>
      </c>
      <c r="C75" s="11" t="s">
        <v>16</v>
      </c>
      <c r="D75" s="12">
        <v>36181</v>
      </c>
      <c r="E75" s="47"/>
      <c r="F75" s="45"/>
      <c r="G75" s="47"/>
      <c r="H75" s="46"/>
      <c r="I75" s="47"/>
      <c r="J75" s="46"/>
      <c r="K75" s="47"/>
      <c r="L75" s="45"/>
      <c r="M75" s="47"/>
      <c r="N75" s="46"/>
      <c r="O75" s="47"/>
      <c r="P75" s="45"/>
      <c r="Q75" s="47"/>
      <c r="R75" s="45"/>
      <c r="S75" s="13">
        <v>73</v>
      </c>
      <c r="T75" s="14">
        <v>35</v>
      </c>
      <c r="U75" s="13"/>
      <c r="V75" s="14"/>
      <c r="W75" s="13"/>
      <c r="X75" s="25"/>
      <c r="Y75" s="13"/>
      <c r="Z75" s="107"/>
      <c r="AA75" s="15">
        <f>SUM(F75,H75+J75+L75+N75+R75+P75+T75+V75+X75+Z75)</f>
        <v>35</v>
      </c>
      <c r="AB75" s="9">
        <v>14</v>
      </c>
      <c r="AE75" s="14">
        <v>1</v>
      </c>
      <c r="AG75" s="14">
        <v>1.1000000000000001</v>
      </c>
      <c r="AI75" s="14">
        <v>1.2</v>
      </c>
      <c r="AK75" s="45">
        <v>1.5</v>
      </c>
      <c r="AM75" s="25">
        <v>2</v>
      </c>
    </row>
    <row r="76" spans="1:39" ht="16.5" customHeight="1">
      <c r="A76" s="9">
        <f t="shared" si="4"/>
        <v>16</v>
      </c>
      <c r="B76" s="10" t="s">
        <v>344</v>
      </c>
      <c r="C76" s="11" t="s">
        <v>16</v>
      </c>
      <c r="D76" s="12">
        <v>37137</v>
      </c>
      <c r="E76" s="47"/>
      <c r="F76" s="45"/>
      <c r="G76" s="47"/>
      <c r="H76" s="46"/>
      <c r="I76" s="47"/>
      <c r="J76" s="46"/>
      <c r="K76" s="47"/>
      <c r="L76" s="45"/>
      <c r="M76" s="47"/>
      <c r="N76" s="46"/>
      <c r="O76" s="47"/>
      <c r="P76" s="45"/>
      <c r="Q76" s="47"/>
      <c r="R76" s="45"/>
      <c r="S76" s="13">
        <v>74</v>
      </c>
      <c r="T76" s="14">
        <v>17.5</v>
      </c>
      <c r="U76" s="13"/>
      <c r="V76" s="14"/>
      <c r="W76" s="13"/>
      <c r="X76" s="25"/>
      <c r="Y76" s="13"/>
      <c r="Z76" s="107"/>
      <c r="AA76" s="15">
        <f>SUM(F76,H76+J76+L76+N76+R76+P76+T76+V76+X76+Z76)</f>
        <v>17.5</v>
      </c>
      <c r="AB76" s="9">
        <v>16</v>
      </c>
      <c r="AE76" s="16">
        <f>SUM(AE61:AE75)</f>
        <v>371</v>
      </c>
      <c r="AG76" s="16">
        <f>SUM(AG61:AG75)</f>
        <v>408.1</v>
      </c>
      <c r="AI76" s="16">
        <f>SUM(AI61:AI75)</f>
        <v>445.2</v>
      </c>
      <c r="AK76" s="16">
        <f>SUM(AK61:AK75)</f>
        <v>556.5</v>
      </c>
      <c r="AM76" s="16">
        <f>SUM(AM61:AM75)</f>
        <v>742</v>
      </c>
    </row>
    <row r="77" spans="1:39" ht="16.5" customHeight="1">
      <c r="A77" s="9">
        <f t="shared" si="4"/>
        <v>17</v>
      </c>
      <c r="B77" s="10" t="s">
        <v>204</v>
      </c>
      <c r="C77" s="11" t="s">
        <v>12</v>
      </c>
      <c r="D77" s="12">
        <v>37583</v>
      </c>
      <c r="E77" s="47">
        <v>81</v>
      </c>
      <c r="F77" s="45">
        <v>15</v>
      </c>
      <c r="G77" s="47"/>
      <c r="H77" s="46"/>
      <c r="I77" s="47"/>
      <c r="J77" s="46"/>
      <c r="K77" s="47"/>
      <c r="L77" s="45"/>
      <c r="M77" s="47"/>
      <c r="N77" s="46"/>
      <c r="O77" s="47"/>
      <c r="P77" s="45"/>
      <c r="Q77" s="47"/>
      <c r="R77" s="45"/>
      <c r="S77" s="13"/>
      <c r="T77" s="14"/>
      <c r="U77" s="13"/>
      <c r="V77" s="14"/>
      <c r="W77" s="13"/>
      <c r="X77" s="25"/>
      <c r="Y77" s="13"/>
      <c r="Z77" s="69"/>
      <c r="AA77" s="15">
        <f>SUM(F77,H77+J77+L77+N77+R77+P77+T77+V77+X77+Z77)</f>
        <v>15</v>
      </c>
      <c r="AB77" s="9">
        <v>17</v>
      </c>
    </row>
    <row r="78" spans="1:39" ht="16.5" customHeight="1">
      <c r="A78" s="9">
        <f t="shared" si="4"/>
        <v>18</v>
      </c>
      <c r="B78" s="10" t="s">
        <v>207</v>
      </c>
      <c r="C78" s="11" t="s">
        <v>13</v>
      </c>
      <c r="D78" s="12">
        <v>37749</v>
      </c>
      <c r="E78" s="47"/>
      <c r="F78" s="45"/>
      <c r="G78" s="47"/>
      <c r="H78" s="46"/>
      <c r="I78" s="47">
        <v>84</v>
      </c>
      <c r="J78" s="46">
        <v>11</v>
      </c>
      <c r="K78" s="47"/>
      <c r="L78" s="45"/>
      <c r="M78" s="47"/>
      <c r="N78" s="46"/>
      <c r="O78" s="47"/>
      <c r="P78" s="45"/>
      <c r="Q78" s="47"/>
      <c r="R78" s="45"/>
      <c r="S78" s="13"/>
      <c r="T78" s="14"/>
      <c r="U78" s="13"/>
      <c r="V78" s="14"/>
      <c r="W78" s="13"/>
      <c r="X78" s="25"/>
      <c r="Y78" s="13"/>
      <c r="Z78" s="69"/>
      <c r="AA78" s="15">
        <f>SUM(F78,H78+J78+L78+N78+R78+P78+T78+V78+X78+Z78)</f>
        <v>11</v>
      </c>
      <c r="AB78" s="9">
        <v>18</v>
      </c>
      <c r="AE78" s="16">
        <v>1</v>
      </c>
    </row>
    <row r="79" spans="1:39" ht="16.5" customHeight="1">
      <c r="A79" s="9">
        <f t="shared" si="4"/>
        <v>18</v>
      </c>
      <c r="B79" s="10" t="s">
        <v>277</v>
      </c>
      <c r="C79" s="11" t="s">
        <v>278</v>
      </c>
      <c r="D79" s="12">
        <v>37958</v>
      </c>
      <c r="E79" s="47">
        <v>84</v>
      </c>
      <c r="F79" s="45">
        <v>11</v>
      </c>
      <c r="G79" s="47"/>
      <c r="H79" s="46"/>
      <c r="I79" s="47"/>
      <c r="J79" s="46"/>
      <c r="K79" s="47"/>
      <c r="L79" s="45"/>
      <c r="M79" s="47"/>
      <c r="N79" s="46"/>
      <c r="O79" s="47"/>
      <c r="P79" s="45"/>
      <c r="Q79" s="47"/>
      <c r="R79" s="45"/>
      <c r="S79" s="13"/>
      <c r="T79" s="14"/>
      <c r="U79" s="13"/>
      <c r="V79" s="14"/>
      <c r="W79" s="13"/>
      <c r="X79" s="25"/>
      <c r="Y79" s="13"/>
      <c r="Z79" s="69"/>
      <c r="AA79" s="15">
        <f>SUM(F79,H79+J79+L79+N79+R79+P79+T79+V79+X79+Z79)</f>
        <v>11</v>
      </c>
      <c r="AB79" s="9">
        <v>18</v>
      </c>
    </row>
    <row r="80" spans="1:39" ht="16.5" customHeight="1">
      <c r="A80" s="9">
        <f t="shared" si="4"/>
        <v>20</v>
      </c>
      <c r="B80" s="10" t="s">
        <v>345</v>
      </c>
      <c r="C80" s="11" t="s">
        <v>16</v>
      </c>
      <c r="D80" s="12">
        <v>37316</v>
      </c>
      <c r="E80" s="47"/>
      <c r="F80" s="45"/>
      <c r="G80" s="47"/>
      <c r="H80" s="46"/>
      <c r="I80" s="47"/>
      <c r="J80" s="46"/>
      <c r="K80" s="47"/>
      <c r="L80" s="45"/>
      <c r="M80" s="47"/>
      <c r="N80" s="46"/>
      <c r="O80" s="47"/>
      <c r="P80" s="45"/>
      <c r="Q80" s="47"/>
      <c r="R80" s="45"/>
      <c r="S80" s="13">
        <v>79</v>
      </c>
      <c r="T80" s="14">
        <v>8</v>
      </c>
      <c r="U80" s="13"/>
      <c r="V80" s="14"/>
      <c r="W80" s="13"/>
      <c r="X80" s="25"/>
      <c r="Y80" s="13"/>
      <c r="Z80" s="69"/>
      <c r="AA80" s="15">
        <f>SUM(F80,H80+J80+L80+N80+R80+P80+T80+V80+X80+Z80)</f>
        <v>8</v>
      </c>
      <c r="AB80" s="9">
        <v>20</v>
      </c>
    </row>
    <row r="81" spans="1:28" ht="16.5" customHeight="1">
      <c r="A81" s="9">
        <f t="shared" si="4"/>
        <v>21</v>
      </c>
      <c r="B81" s="10" t="s">
        <v>346</v>
      </c>
      <c r="C81" s="11" t="s">
        <v>31</v>
      </c>
      <c r="D81" s="12">
        <v>37016</v>
      </c>
      <c r="E81" s="47"/>
      <c r="F81" s="45"/>
      <c r="G81" s="47"/>
      <c r="H81" s="46"/>
      <c r="I81" s="47"/>
      <c r="J81" s="46"/>
      <c r="K81" s="47"/>
      <c r="L81" s="45"/>
      <c r="M81" s="47"/>
      <c r="N81" s="46"/>
      <c r="O81" s="47"/>
      <c r="P81" s="45"/>
      <c r="Q81" s="47"/>
      <c r="R81" s="45"/>
      <c r="S81" s="13">
        <v>80</v>
      </c>
      <c r="T81" s="14">
        <v>6</v>
      </c>
      <c r="U81" s="13"/>
      <c r="V81" s="14"/>
      <c r="W81" s="13"/>
      <c r="X81" s="25"/>
      <c r="Y81" s="13"/>
      <c r="Z81" s="69"/>
      <c r="AA81" s="15">
        <f>SUM(F81,H81+J81+L81+N81+R81+P81+T81+V81+X81+Z81)</f>
        <v>6</v>
      </c>
      <c r="AB81" s="9">
        <v>21</v>
      </c>
    </row>
    <row r="82" spans="1:28">
      <c r="A82" s="9">
        <f>AB82</f>
        <v>22</v>
      </c>
      <c r="B82" s="10" t="s">
        <v>55</v>
      </c>
      <c r="C82" s="11" t="s">
        <v>15</v>
      </c>
      <c r="D82" s="12">
        <v>37601</v>
      </c>
      <c r="E82" s="47"/>
      <c r="F82" s="45"/>
      <c r="G82" s="47"/>
      <c r="H82" s="46"/>
      <c r="I82" s="47"/>
      <c r="J82" s="46"/>
      <c r="K82" s="47"/>
      <c r="L82" s="45"/>
      <c r="M82" s="47"/>
      <c r="N82" s="46"/>
      <c r="O82" s="47"/>
      <c r="P82" s="45"/>
      <c r="Q82" s="47"/>
      <c r="R82" s="45"/>
      <c r="S82" s="13">
        <v>87</v>
      </c>
      <c r="T82" s="14">
        <v>3</v>
      </c>
      <c r="U82" s="13"/>
      <c r="V82" s="14"/>
      <c r="W82" s="13"/>
      <c r="X82" s="25"/>
      <c r="Y82" s="13"/>
      <c r="Z82" s="69"/>
      <c r="AA82" s="15">
        <f>SUM(F82,H82+J82+L82+N82+R82+P82+T82+V82+X82+Z82)</f>
        <v>3</v>
      </c>
      <c r="AB82" s="9">
        <v>22</v>
      </c>
    </row>
    <row r="83" spans="1:28" hidden="1">
      <c r="A83" s="9">
        <f t="shared" ref="A83:A100" si="5">AB83</f>
        <v>23</v>
      </c>
      <c r="B83" s="10"/>
      <c r="C83" s="11"/>
      <c r="D83" s="12"/>
      <c r="E83" s="47"/>
      <c r="F83" s="45"/>
      <c r="G83" s="47"/>
      <c r="H83" s="46"/>
      <c r="I83" s="47"/>
      <c r="J83" s="46"/>
      <c r="K83" s="47"/>
      <c r="L83" s="45"/>
      <c r="M83" s="47"/>
      <c r="N83" s="46"/>
      <c r="O83" s="47"/>
      <c r="P83" s="45"/>
      <c r="Q83" s="47"/>
      <c r="R83" s="45"/>
      <c r="S83" s="13"/>
      <c r="T83" s="14"/>
      <c r="U83" s="13"/>
      <c r="V83" s="14"/>
      <c r="W83" s="13"/>
      <c r="X83" s="25"/>
      <c r="Y83" s="13"/>
      <c r="Z83" s="69"/>
      <c r="AA83" s="15">
        <f t="shared" ref="AA83:AA97" si="6">SUM(F83,H83+J83+L83+N83+R83+P83+T83+V83+X83)</f>
        <v>0</v>
      </c>
      <c r="AB83" s="9">
        <v>23</v>
      </c>
    </row>
    <row r="84" spans="1:28" hidden="1">
      <c r="A84" s="9">
        <f t="shared" si="5"/>
        <v>24</v>
      </c>
      <c r="B84" s="10"/>
      <c r="C84" s="11"/>
      <c r="D84" s="12"/>
      <c r="E84" s="47"/>
      <c r="F84" s="45"/>
      <c r="G84" s="47"/>
      <c r="H84" s="46"/>
      <c r="I84" s="47"/>
      <c r="J84" s="46"/>
      <c r="K84" s="47"/>
      <c r="L84" s="45"/>
      <c r="M84" s="47"/>
      <c r="N84" s="46"/>
      <c r="O84" s="47"/>
      <c r="P84" s="45"/>
      <c r="Q84" s="47"/>
      <c r="R84" s="45"/>
      <c r="S84" s="13"/>
      <c r="T84" s="14"/>
      <c r="U84" s="13"/>
      <c r="V84" s="14"/>
      <c r="W84" s="13"/>
      <c r="X84" s="25"/>
      <c r="Y84" s="13"/>
      <c r="Z84" s="69"/>
      <c r="AA84" s="15">
        <f t="shared" si="6"/>
        <v>0</v>
      </c>
      <c r="AB84" s="9">
        <v>24</v>
      </c>
    </row>
    <row r="85" spans="1:28" hidden="1">
      <c r="A85" s="9">
        <f t="shared" si="5"/>
        <v>25</v>
      </c>
      <c r="B85" s="10"/>
      <c r="C85" s="11"/>
      <c r="D85" s="12"/>
      <c r="E85" s="47"/>
      <c r="F85" s="45"/>
      <c r="G85" s="47"/>
      <c r="H85" s="46"/>
      <c r="I85" s="47"/>
      <c r="J85" s="46"/>
      <c r="K85" s="47"/>
      <c r="L85" s="45"/>
      <c r="M85" s="47"/>
      <c r="N85" s="46"/>
      <c r="O85" s="47"/>
      <c r="P85" s="45"/>
      <c r="Q85" s="47"/>
      <c r="R85" s="45"/>
      <c r="S85" s="13"/>
      <c r="T85" s="14"/>
      <c r="U85" s="13"/>
      <c r="V85" s="14"/>
      <c r="W85" s="13"/>
      <c r="X85" s="25"/>
      <c r="Y85" s="13"/>
      <c r="Z85" s="69"/>
      <c r="AA85" s="15">
        <f t="shared" si="6"/>
        <v>0</v>
      </c>
      <c r="AB85" s="9">
        <v>25</v>
      </c>
    </row>
    <row r="86" spans="1:28" hidden="1">
      <c r="A86" s="9">
        <f t="shared" si="5"/>
        <v>26</v>
      </c>
      <c r="B86" s="10"/>
      <c r="C86" s="11"/>
      <c r="D86" s="12"/>
      <c r="E86" s="47"/>
      <c r="F86" s="45"/>
      <c r="G86" s="47"/>
      <c r="H86" s="46"/>
      <c r="I86" s="47"/>
      <c r="J86" s="46"/>
      <c r="K86" s="47"/>
      <c r="L86" s="45"/>
      <c r="M86" s="47"/>
      <c r="N86" s="46"/>
      <c r="O86" s="47"/>
      <c r="P86" s="45"/>
      <c r="Q86" s="47"/>
      <c r="R86" s="45"/>
      <c r="S86" s="13"/>
      <c r="T86" s="14"/>
      <c r="U86" s="13"/>
      <c r="V86" s="14"/>
      <c r="W86" s="13"/>
      <c r="X86" s="25"/>
      <c r="Y86" s="13"/>
      <c r="Z86" s="69"/>
      <c r="AA86" s="15">
        <f t="shared" si="6"/>
        <v>0</v>
      </c>
      <c r="AB86" s="9">
        <v>26</v>
      </c>
    </row>
    <row r="87" spans="1:28" hidden="1">
      <c r="A87" s="9">
        <f t="shared" si="5"/>
        <v>27</v>
      </c>
      <c r="B87" s="10"/>
      <c r="C87" s="11"/>
      <c r="D87" s="12"/>
      <c r="E87" s="47"/>
      <c r="F87" s="45"/>
      <c r="G87" s="47"/>
      <c r="H87" s="46"/>
      <c r="I87" s="47"/>
      <c r="J87" s="46"/>
      <c r="K87" s="47"/>
      <c r="L87" s="45"/>
      <c r="M87" s="47"/>
      <c r="N87" s="46"/>
      <c r="O87" s="47"/>
      <c r="P87" s="45"/>
      <c r="Q87" s="47"/>
      <c r="R87" s="45"/>
      <c r="S87" s="13"/>
      <c r="T87" s="14"/>
      <c r="U87" s="13"/>
      <c r="V87" s="14"/>
      <c r="W87" s="13"/>
      <c r="X87" s="25"/>
      <c r="Y87" s="13"/>
      <c r="Z87" s="69"/>
      <c r="AA87" s="15">
        <f t="shared" si="6"/>
        <v>0</v>
      </c>
      <c r="AB87" s="9">
        <v>27</v>
      </c>
    </row>
    <row r="88" spans="1:28" hidden="1">
      <c r="A88" s="9">
        <f t="shared" si="5"/>
        <v>28</v>
      </c>
      <c r="B88" s="10"/>
      <c r="C88" s="11"/>
      <c r="D88" s="12"/>
      <c r="E88" s="47"/>
      <c r="F88" s="45"/>
      <c r="G88" s="47"/>
      <c r="H88" s="46"/>
      <c r="I88" s="47"/>
      <c r="J88" s="46"/>
      <c r="K88" s="47"/>
      <c r="L88" s="45"/>
      <c r="M88" s="47"/>
      <c r="N88" s="46"/>
      <c r="O88" s="47"/>
      <c r="P88" s="45"/>
      <c r="Q88" s="47"/>
      <c r="R88" s="45"/>
      <c r="S88" s="13"/>
      <c r="T88" s="14"/>
      <c r="U88" s="13"/>
      <c r="V88" s="14"/>
      <c r="W88" s="13"/>
      <c r="X88" s="25"/>
      <c r="Y88" s="13"/>
      <c r="Z88" s="69"/>
      <c r="AA88" s="15">
        <f t="shared" si="6"/>
        <v>0</v>
      </c>
      <c r="AB88" s="9">
        <v>28</v>
      </c>
    </row>
    <row r="89" spans="1:28" hidden="1">
      <c r="A89" s="9">
        <f t="shared" si="5"/>
        <v>29</v>
      </c>
      <c r="B89" s="10"/>
      <c r="C89" s="11"/>
      <c r="D89" s="12"/>
      <c r="E89" s="47"/>
      <c r="F89" s="45"/>
      <c r="G89" s="47"/>
      <c r="H89" s="46"/>
      <c r="I89" s="47"/>
      <c r="J89" s="46"/>
      <c r="K89" s="47"/>
      <c r="L89" s="45"/>
      <c r="M89" s="47"/>
      <c r="N89" s="46"/>
      <c r="O89" s="47"/>
      <c r="P89" s="45"/>
      <c r="Q89" s="47"/>
      <c r="R89" s="45"/>
      <c r="S89" s="13"/>
      <c r="T89" s="14"/>
      <c r="U89" s="13"/>
      <c r="V89" s="14"/>
      <c r="W89" s="13"/>
      <c r="X89" s="25"/>
      <c r="Y89" s="13"/>
      <c r="Z89" s="69"/>
      <c r="AA89" s="15">
        <f t="shared" si="6"/>
        <v>0</v>
      </c>
      <c r="AB89" s="9">
        <v>29</v>
      </c>
    </row>
    <row r="90" spans="1:28" hidden="1">
      <c r="A90" s="9">
        <f t="shared" si="5"/>
        <v>30</v>
      </c>
      <c r="B90" s="10"/>
      <c r="C90" s="11"/>
      <c r="D90" s="12"/>
      <c r="E90" s="47"/>
      <c r="F90" s="45"/>
      <c r="G90" s="47"/>
      <c r="H90" s="46"/>
      <c r="I90" s="47"/>
      <c r="J90" s="46"/>
      <c r="K90" s="47"/>
      <c r="L90" s="45"/>
      <c r="M90" s="47"/>
      <c r="N90" s="46"/>
      <c r="O90" s="47"/>
      <c r="P90" s="45"/>
      <c r="Q90" s="47"/>
      <c r="R90" s="45"/>
      <c r="S90" s="13"/>
      <c r="T90" s="14"/>
      <c r="U90" s="13"/>
      <c r="V90" s="14"/>
      <c r="W90" s="13"/>
      <c r="X90" s="25"/>
      <c r="Y90" s="13"/>
      <c r="Z90" s="69"/>
      <c r="AA90" s="15">
        <f t="shared" si="6"/>
        <v>0</v>
      </c>
      <c r="AB90" s="9">
        <v>30</v>
      </c>
    </row>
    <row r="91" spans="1:28" hidden="1">
      <c r="A91" s="9">
        <f t="shared" si="5"/>
        <v>31</v>
      </c>
      <c r="B91" s="10"/>
      <c r="C91" s="11"/>
      <c r="D91" s="12"/>
      <c r="E91" s="47"/>
      <c r="F91" s="45"/>
      <c r="G91" s="47"/>
      <c r="H91" s="46"/>
      <c r="I91" s="47"/>
      <c r="J91" s="46"/>
      <c r="K91" s="47"/>
      <c r="L91" s="45"/>
      <c r="M91" s="47"/>
      <c r="N91" s="46"/>
      <c r="O91" s="47"/>
      <c r="P91" s="45"/>
      <c r="Q91" s="47"/>
      <c r="R91" s="45"/>
      <c r="S91" s="13"/>
      <c r="T91" s="14"/>
      <c r="U91" s="13"/>
      <c r="V91" s="14"/>
      <c r="W91" s="13"/>
      <c r="X91" s="25"/>
      <c r="Y91" s="13"/>
      <c r="Z91" s="69"/>
      <c r="AA91" s="15">
        <f t="shared" si="6"/>
        <v>0</v>
      </c>
      <c r="AB91" s="9">
        <v>31</v>
      </c>
    </row>
    <row r="92" spans="1:28" hidden="1">
      <c r="A92" s="9">
        <f t="shared" si="5"/>
        <v>32</v>
      </c>
      <c r="B92" s="10"/>
      <c r="C92" s="11"/>
      <c r="D92" s="12"/>
      <c r="E92" s="47"/>
      <c r="F92" s="45"/>
      <c r="G92" s="47"/>
      <c r="H92" s="46"/>
      <c r="I92" s="47"/>
      <c r="J92" s="46"/>
      <c r="K92" s="47"/>
      <c r="L92" s="45"/>
      <c r="M92" s="47"/>
      <c r="N92" s="46"/>
      <c r="O92" s="47"/>
      <c r="P92" s="45"/>
      <c r="Q92" s="47"/>
      <c r="R92" s="45"/>
      <c r="S92" s="13"/>
      <c r="T92" s="14"/>
      <c r="U92" s="13"/>
      <c r="V92" s="14"/>
      <c r="W92" s="13"/>
      <c r="X92" s="25"/>
      <c r="Y92" s="13"/>
      <c r="Z92" s="69"/>
      <c r="AA92" s="15">
        <f t="shared" si="6"/>
        <v>0</v>
      </c>
      <c r="AB92" s="9">
        <v>32</v>
      </c>
    </row>
    <row r="93" spans="1:28" hidden="1">
      <c r="A93" s="9">
        <f t="shared" si="5"/>
        <v>33</v>
      </c>
      <c r="B93" s="10"/>
      <c r="C93" s="11"/>
      <c r="D93" s="12"/>
      <c r="E93" s="47"/>
      <c r="F93" s="45"/>
      <c r="G93" s="47"/>
      <c r="H93" s="46"/>
      <c r="I93" s="47"/>
      <c r="J93" s="46"/>
      <c r="K93" s="47"/>
      <c r="L93" s="45"/>
      <c r="M93" s="47"/>
      <c r="N93" s="46"/>
      <c r="O93" s="47"/>
      <c r="P93" s="45"/>
      <c r="Q93" s="47"/>
      <c r="R93" s="45"/>
      <c r="S93" s="13"/>
      <c r="T93" s="14"/>
      <c r="U93" s="13"/>
      <c r="V93" s="14"/>
      <c r="W93" s="13"/>
      <c r="X93" s="25"/>
      <c r="Y93" s="13"/>
      <c r="Z93" s="69"/>
      <c r="AA93" s="15">
        <f t="shared" si="6"/>
        <v>0</v>
      </c>
      <c r="AB93" s="9">
        <v>33</v>
      </c>
    </row>
    <row r="94" spans="1:28" hidden="1">
      <c r="A94" s="9">
        <f t="shared" si="5"/>
        <v>34</v>
      </c>
      <c r="B94" s="10"/>
      <c r="C94" s="11"/>
      <c r="D94" s="12"/>
      <c r="E94" s="47"/>
      <c r="F94" s="45"/>
      <c r="G94" s="47"/>
      <c r="H94" s="46"/>
      <c r="I94" s="47"/>
      <c r="J94" s="46"/>
      <c r="K94" s="47"/>
      <c r="L94" s="45"/>
      <c r="M94" s="47"/>
      <c r="N94" s="46"/>
      <c r="O94" s="47"/>
      <c r="P94" s="45"/>
      <c r="Q94" s="47"/>
      <c r="R94" s="45"/>
      <c r="S94" s="13"/>
      <c r="T94" s="14"/>
      <c r="U94" s="13"/>
      <c r="V94" s="14"/>
      <c r="W94" s="13"/>
      <c r="X94" s="25"/>
      <c r="Y94" s="13"/>
      <c r="Z94" s="69"/>
      <c r="AA94" s="15">
        <f t="shared" si="6"/>
        <v>0</v>
      </c>
      <c r="AB94" s="9">
        <v>34</v>
      </c>
    </row>
    <row r="95" spans="1:28" hidden="1">
      <c r="A95" s="9">
        <f t="shared" si="5"/>
        <v>35</v>
      </c>
      <c r="B95" s="10"/>
      <c r="C95" s="11"/>
      <c r="D95" s="12"/>
      <c r="E95" s="47"/>
      <c r="F95" s="45"/>
      <c r="G95" s="47"/>
      <c r="H95" s="46"/>
      <c r="I95" s="47"/>
      <c r="J95" s="46"/>
      <c r="K95" s="47"/>
      <c r="L95" s="45"/>
      <c r="M95" s="47"/>
      <c r="N95" s="46"/>
      <c r="O95" s="47"/>
      <c r="P95" s="45"/>
      <c r="Q95" s="47"/>
      <c r="R95" s="45"/>
      <c r="S95" s="13"/>
      <c r="T95" s="14"/>
      <c r="U95" s="13"/>
      <c r="V95" s="14"/>
      <c r="W95" s="13"/>
      <c r="X95" s="25"/>
      <c r="Y95" s="13"/>
      <c r="Z95" s="69"/>
      <c r="AA95" s="15">
        <f t="shared" si="6"/>
        <v>0</v>
      </c>
      <c r="AB95" s="9">
        <v>35</v>
      </c>
    </row>
    <row r="96" spans="1:28" hidden="1">
      <c r="A96" s="9">
        <f t="shared" si="5"/>
        <v>36</v>
      </c>
      <c r="B96" s="10"/>
      <c r="C96" s="11"/>
      <c r="D96" s="12"/>
      <c r="E96" s="47"/>
      <c r="F96" s="45"/>
      <c r="G96" s="47"/>
      <c r="H96" s="46"/>
      <c r="I96" s="47"/>
      <c r="J96" s="46"/>
      <c r="K96" s="47"/>
      <c r="L96" s="45"/>
      <c r="M96" s="47"/>
      <c r="N96" s="46"/>
      <c r="O96" s="47"/>
      <c r="P96" s="45"/>
      <c r="Q96" s="47"/>
      <c r="R96" s="45"/>
      <c r="S96" s="13"/>
      <c r="T96" s="14"/>
      <c r="U96" s="13"/>
      <c r="V96" s="14"/>
      <c r="W96" s="13"/>
      <c r="X96" s="25"/>
      <c r="Y96" s="13"/>
      <c r="Z96" s="69"/>
      <c r="AA96" s="15">
        <f t="shared" si="6"/>
        <v>0</v>
      </c>
      <c r="AB96" s="9">
        <v>36</v>
      </c>
    </row>
    <row r="97" spans="1:39" hidden="1">
      <c r="A97" s="9">
        <f t="shared" si="5"/>
        <v>37</v>
      </c>
      <c r="B97" s="10"/>
      <c r="C97" s="11"/>
      <c r="D97" s="12"/>
      <c r="E97" s="47"/>
      <c r="F97" s="45"/>
      <c r="G97" s="47"/>
      <c r="H97" s="46"/>
      <c r="I97" s="47"/>
      <c r="J97" s="46"/>
      <c r="K97" s="47"/>
      <c r="L97" s="45"/>
      <c r="M97" s="47"/>
      <c r="N97" s="46"/>
      <c r="O97" s="47"/>
      <c r="P97" s="45"/>
      <c r="Q97" s="47"/>
      <c r="R97" s="45"/>
      <c r="S97" s="13"/>
      <c r="T97" s="14"/>
      <c r="U97" s="13"/>
      <c r="V97" s="14"/>
      <c r="W97" s="13"/>
      <c r="X97" s="25"/>
      <c r="Y97" s="13"/>
      <c r="Z97" s="69"/>
      <c r="AA97" s="15">
        <f t="shared" si="6"/>
        <v>0</v>
      </c>
      <c r="AB97" s="9">
        <v>37</v>
      </c>
    </row>
    <row r="98" spans="1:39" hidden="1">
      <c r="A98" s="9">
        <f t="shared" si="5"/>
        <v>38</v>
      </c>
      <c r="B98" s="10"/>
      <c r="C98" s="11"/>
      <c r="D98" s="12"/>
      <c r="E98" s="47"/>
      <c r="F98" s="45"/>
      <c r="G98" s="47"/>
      <c r="H98" s="46"/>
      <c r="I98" s="47"/>
      <c r="J98" s="46"/>
      <c r="K98" s="47"/>
      <c r="L98" s="45"/>
      <c r="M98" s="47"/>
      <c r="N98" s="45"/>
      <c r="O98" s="47"/>
      <c r="P98" s="45"/>
      <c r="Q98" s="47"/>
      <c r="R98" s="45"/>
      <c r="S98" s="13"/>
      <c r="T98" s="14"/>
      <c r="U98" s="13"/>
      <c r="V98" s="25"/>
      <c r="W98" s="13"/>
      <c r="X98" s="14"/>
      <c r="Y98" s="13"/>
      <c r="Z98" s="69"/>
      <c r="AA98" s="15">
        <f t="shared" ref="AA98:AA100" si="7">SUM(F98,H98+J98+L98+N98+R98+P98+T98+V98+X98)</f>
        <v>0</v>
      </c>
      <c r="AB98" s="9">
        <v>38</v>
      </c>
    </row>
    <row r="99" spans="1:39" hidden="1">
      <c r="A99" s="9">
        <f t="shared" si="5"/>
        <v>39</v>
      </c>
      <c r="B99" s="10"/>
      <c r="C99" s="11"/>
      <c r="D99" s="12"/>
      <c r="E99" s="47"/>
      <c r="F99" s="45"/>
      <c r="G99" s="47"/>
      <c r="H99" s="46"/>
      <c r="I99" s="47"/>
      <c r="J99" s="46"/>
      <c r="K99" s="47"/>
      <c r="L99" s="45"/>
      <c r="M99" s="47"/>
      <c r="N99" s="45"/>
      <c r="O99" s="47"/>
      <c r="P99" s="45"/>
      <c r="Q99" s="47"/>
      <c r="R99" s="45"/>
      <c r="S99" s="13"/>
      <c r="T99" s="14"/>
      <c r="U99" s="13"/>
      <c r="V99" s="25"/>
      <c r="W99" s="13"/>
      <c r="X99" s="14"/>
      <c r="Y99" s="13"/>
      <c r="Z99" s="69"/>
      <c r="AA99" s="15">
        <f t="shared" si="7"/>
        <v>0</v>
      </c>
      <c r="AB99" s="9">
        <v>39</v>
      </c>
    </row>
    <row r="100" spans="1:39" ht="16.5" hidden="1" customHeight="1">
      <c r="A100" s="9">
        <f t="shared" si="5"/>
        <v>40</v>
      </c>
      <c r="B100" s="10"/>
      <c r="C100" s="11"/>
      <c r="D100" s="12"/>
      <c r="E100" s="47"/>
      <c r="F100" s="45"/>
      <c r="G100" s="47"/>
      <c r="H100" s="46"/>
      <c r="I100" s="47"/>
      <c r="J100" s="46"/>
      <c r="K100" s="47"/>
      <c r="L100" s="45"/>
      <c r="M100" s="47"/>
      <c r="N100" s="45"/>
      <c r="O100" s="47"/>
      <c r="P100" s="45"/>
      <c r="Q100" s="47"/>
      <c r="R100" s="45"/>
      <c r="S100" s="13"/>
      <c r="T100" s="14"/>
      <c r="U100" s="13"/>
      <c r="V100" s="25"/>
      <c r="W100" s="13"/>
      <c r="X100" s="14"/>
      <c r="Y100" s="13"/>
      <c r="Z100" s="69"/>
      <c r="AA100" s="15">
        <f t="shared" si="7"/>
        <v>0</v>
      </c>
      <c r="AB100" s="9">
        <v>40</v>
      </c>
    </row>
    <row r="101" spans="1:39" hidden="1">
      <c r="E101" s="17">
        <f t="shared" ref="E101:S101" si="8">SUM(E61:E100)</f>
        <v>701</v>
      </c>
      <c r="F101" s="18">
        <f t="shared" si="8"/>
        <v>347</v>
      </c>
      <c r="G101" s="17">
        <f t="shared" si="8"/>
        <v>1828</v>
      </c>
      <c r="H101" s="18">
        <f t="shared" si="8"/>
        <v>505.5</v>
      </c>
      <c r="I101" s="17">
        <f t="shared" si="8"/>
        <v>792</v>
      </c>
      <c r="J101" s="18">
        <f t="shared" si="8"/>
        <v>340</v>
      </c>
      <c r="K101" s="17">
        <f t="shared" si="8"/>
        <v>405</v>
      </c>
      <c r="L101" s="18">
        <f t="shared" si="8"/>
        <v>290</v>
      </c>
      <c r="M101" s="17">
        <f t="shared" si="8"/>
        <v>789</v>
      </c>
      <c r="N101" s="18">
        <f t="shared" si="8"/>
        <v>355.01000000000005</v>
      </c>
      <c r="O101" s="17">
        <f t="shared" si="8"/>
        <v>931</v>
      </c>
      <c r="P101" s="18">
        <f t="shared" si="8"/>
        <v>465</v>
      </c>
      <c r="Q101" s="17">
        <f t="shared" si="8"/>
        <v>408</v>
      </c>
      <c r="R101" s="18">
        <f t="shared" si="8"/>
        <v>290</v>
      </c>
      <c r="S101" s="17">
        <f t="shared" si="8"/>
        <v>984</v>
      </c>
      <c r="T101" s="18"/>
      <c r="U101" s="17"/>
      <c r="V101" s="18"/>
      <c r="W101" s="17"/>
      <c r="X101" s="18"/>
      <c r="Y101" s="18"/>
      <c r="Z101" s="18"/>
      <c r="AA101" s="18"/>
    </row>
    <row r="102" spans="1:39" ht="17.25" thickBot="1"/>
    <row r="103" spans="1:39" ht="23.25">
      <c r="A103" s="126" t="s">
        <v>162</v>
      </c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8"/>
      <c r="AE103" s="19"/>
      <c r="AF103" s="19"/>
      <c r="AG103" s="19"/>
      <c r="AH103" s="19"/>
      <c r="AI103" s="19"/>
      <c r="AL103" s="19"/>
    </row>
    <row r="104" spans="1:39" ht="24" thickBot="1">
      <c r="A104" s="132" t="s">
        <v>5</v>
      </c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4"/>
    </row>
    <row r="105" spans="1:39" ht="17.25" thickBot="1"/>
    <row r="106" spans="1:39" ht="20.25" thickBot="1">
      <c r="A106" s="129" t="s">
        <v>6</v>
      </c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1"/>
    </row>
    <row r="107" spans="1:39" ht="17.25" thickBot="1"/>
    <row r="108" spans="1:39" ht="20.25" thickBot="1">
      <c r="A108" s="135" t="s">
        <v>263</v>
      </c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7"/>
      <c r="AC108" s="2" t="s">
        <v>10</v>
      </c>
    </row>
    <row r="109" spans="1:39" ht="17.25" thickBot="1">
      <c r="E109" s="150">
        <f>E7</f>
        <v>44578</v>
      </c>
      <c r="F109" s="151"/>
      <c r="G109" s="148" t="str">
        <f>G57</f>
        <v>09; 10 y 11/02/2022</v>
      </c>
      <c r="H109" s="149"/>
      <c r="I109" s="150">
        <f>I57</f>
        <v>44621</v>
      </c>
      <c r="J109" s="151"/>
      <c r="K109" s="150">
        <f>K57</f>
        <v>44654</v>
      </c>
      <c r="L109" s="151"/>
      <c r="M109" s="150">
        <f>M57</f>
        <v>44689</v>
      </c>
      <c r="N109" s="151"/>
      <c r="O109" s="150" t="str">
        <f>O57</f>
        <v>28 y 29/05/2022</v>
      </c>
      <c r="P109" s="151"/>
      <c r="Q109" s="150">
        <f>Q57</f>
        <v>44738</v>
      </c>
      <c r="R109" s="151"/>
      <c r="S109" s="150">
        <f>S57</f>
        <v>44760</v>
      </c>
      <c r="T109" s="151"/>
      <c r="U109" s="150">
        <f>U57</f>
        <v>44808</v>
      </c>
      <c r="V109" s="151"/>
      <c r="W109" s="150">
        <f>W57</f>
        <v>44844</v>
      </c>
      <c r="X109" s="151"/>
      <c r="Y109" s="150">
        <f>Y57</f>
        <v>44878</v>
      </c>
      <c r="Z109" s="151"/>
    </row>
    <row r="110" spans="1:39" ht="17.25" customHeight="1" thickBot="1">
      <c r="A110" s="144" t="s">
        <v>0</v>
      </c>
      <c r="B110" s="144" t="s">
        <v>1</v>
      </c>
      <c r="C110" s="144" t="s">
        <v>7</v>
      </c>
      <c r="D110" s="3" t="s">
        <v>8</v>
      </c>
      <c r="E110" s="138" t="str">
        <f>E58</f>
        <v>Necochea Golf Club - POJ -</v>
      </c>
      <c r="F110" s="139"/>
      <c r="G110" s="138" t="str">
        <f>G58</f>
        <v>Sierra de los Padres GC - AMD -</v>
      </c>
      <c r="H110" s="139"/>
      <c r="I110" s="138" t="str">
        <f>I58</f>
        <v>El Valle de Tandil Golf Club</v>
      </c>
      <c r="J110" s="139"/>
      <c r="K110" s="138" t="str">
        <f>K58</f>
        <v>Miramar Links</v>
      </c>
      <c r="L110" s="139"/>
      <c r="M110" s="138" t="str">
        <f>M58</f>
        <v>Tandil Golf Club</v>
      </c>
      <c r="N110" s="139"/>
      <c r="O110" s="138" t="str">
        <f>O58</f>
        <v>Villa Gesell Golf Club</v>
      </c>
      <c r="P110" s="139"/>
      <c r="Q110" s="138" t="str">
        <f>Q58</f>
        <v>Cariló Golf</v>
      </c>
      <c r="R110" s="139"/>
      <c r="S110" s="138" t="str">
        <f>S58</f>
        <v>Mar del Plata Golf Club Cancha Vieja</v>
      </c>
      <c r="T110" s="139"/>
      <c r="U110" s="138" t="str">
        <f>U58</f>
        <v>Costa Esmeralda Golf &amp; Links</v>
      </c>
      <c r="V110" s="139"/>
      <c r="W110" s="138" t="str">
        <f>W58</f>
        <v>Links Pinamar S.A.</v>
      </c>
      <c r="X110" s="139"/>
      <c r="Y110" s="138" t="str">
        <f>Y58</f>
        <v>Mar del Plata Golf Club Cancha Nueva</v>
      </c>
      <c r="Z110" s="139"/>
    </row>
    <row r="111" spans="1:39" ht="17.25" customHeight="1" thickBot="1">
      <c r="A111" s="145"/>
      <c r="B111" s="145"/>
      <c r="C111" s="145"/>
      <c r="D111" s="4" t="s">
        <v>9</v>
      </c>
      <c r="E111" s="140"/>
      <c r="F111" s="141"/>
      <c r="G111" s="140"/>
      <c r="H111" s="141"/>
      <c r="I111" s="140"/>
      <c r="J111" s="141"/>
      <c r="K111" s="140"/>
      <c r="L111" s="141"/>
      <c r="M111" s="140"/>
      <c r="N111" s="141"/>
      <c r="O111" s="140"/>
      <c r="P111" s="141"/>
      <c r="Q111" s="140"/>
      <c r="R111" s="141"/>
      <c r="S111" s="140"/>
      <c r="T111" s="141"/>
      <c r="U111" s="140"/>
      <c r="V111" s="141"/>
      <c r="W111" s="140"/>
      <c r="X111" s="141"/>
      <c r="Y111" s="140"/>
      <c r="Z111" s="141"/>
      <c r="AB111" s="144" t="s">
        <v>0</v>
      </c>
    </row>
    <row r="112" spans="1:39" ht="17.25" thickBot="1">
      <c r="A112" s="152"/>
      <c r="B112" s="153"/>
      <c r="C112" s="5"/>
      <c r="D112" s="6"/>
      <c r="E112" s="33" t="s">
        <v>3</v>
      </c>
      <c r="F112" s="34" t="s">
        <v>4</v>
      </c>
      <c r="G112" s="33" t="s">
        <v>3</v>
      </c>
      <c r="H112" s="34" t="s">
        <v>4</v>
      </c>
      <c r="I112" s="33" t="s">
        <v>3</v>
      </c>
      <c r="J112" s="34" t="s">
        <v>4</v>
      </c>
      <c r="K112" s="33" t="s">
        <v>3</v>
      </c>
      <c r="L112" s="34" t="s">
        <v>4</v>
      </c>
      <c r="M112" s="33" t="s">
        <v>3</v>
      </c>
      <c r="N112" s="34" t="s">
        <v>4</v>
      </c>
      <c r="O112" s="33" t="s">
        <v>3</v>
      </c>
      <c r="P112" s="34" t="s">
        <v>4</v>
      </c>
      <c r="Q112" s="33" t="s">
        <v>3</v>
      </c>
      <c r="R112" s="34" t="s">
        <v>4</v>
      </c>
      <c r="S112" s="33" t="s">
        <v>3</v>
      </c>
      <c r="T112" s="34" t="s">
        <v>4</v>
      </c>
      <c r="U112" s="33" t="s">
        <v>3</v>
      </c>
      <c r="V112" s="34" t="s">
        <v>4</v>
      </c>
      <c r="W112" s="33" t="s">
        <v>3</v>
      </c>
      <c r="X112" s="34" t="s">
        <v>4</v>
      </c>
      <c r="Y112" s="33" t="s">
        <v>3</v>
      </c>
      <c r="Z112" s="34" t="s">
        <v>4</v>
      </c>
      <c r="AA112" s="38" t="s">
        <v>2</v>
      </c>
      <c r="AB112" s="145"/>
      <c r="AG112" s="8">
        <v>0.1</v>
      </c>
      <c r="AI112" s="8">
        <v>0.2</v>
      </c>
      <c r="AK112" s="8">
        <v>0.5</v>
      </c>
      <c r="AM112" s="8">
        <v>1</v>
      </c>
    </row>
    <row r="113" spans="1:39">
      <c r="A113" s="9">
        <f>AB113</f>
        <v>1</v>
      </c>
      <c r="B113" s="10" t="s">
        <v>281</v>
      </c>
      <c r="C113" s="11" t="s">
        <v>14</v>
      </c>
      <c r="D113" s="12">
        <v>37984</v>
      </c>
      <c r="E113" s="47">
        <v>75</v>
      </c>
      <c r="F113" s="45">
        <v>50</v>
      </c>
      <c r="G113" s="47">
        <v>230</v>
      </c>
      <c r="H113" s="46">
        <v>75</v>
      </c>
      <c r="I113" s="47">
        <v>86</v>
      </c>
      <c r="J113" s="46">
        <v>50</v>
      </c>
      <c r="K113" s="47"/>
      <c r="L113" s="45"/>
      <c r="M113" s="47"/>
      <c r="N113" s="45"/>
      <c r="O113" s="47"/>
      <c r="P113" s="45"/>
      <c r="Q113" s="47"/>
      <c r="R113" s="45"/>
      <c r="S113" s="13"/>
      <c r="T113" s="14"/>
      <c r="U113" s="13"/>
      <c r="V113" s="25"/>
      <c r="W113" s="13"/>
      <c r="X113" s="14"/>
      <c r="Y113" s="13"/>
      <c r="Z113" s="69"/>
      <c r="AA113" s="15">
        <f t="shared" ref="AA113:AA115" si="9">SUM(F113,H113+J113+L113+N113+R113+P113+T113+V113+X113+Z113)</f>
        <v>175</v>
      </c>
      <c r="AB113" s="9">
        <v>1</v>
      </c>
      <c r="AE113" s="45">
        <v>50</v>
      </c>
      <c r="AG113" s="25">
        <v>55</v>
      </c>
      <c r="AI113" s="25">
        <v>60</v>
      </c>
      <c r="AK113" s="25">
        <v>75</v>
      </c>
      <c r="AM113" s="25">
        <v>100</v>
      </c>
    </row>
    <row r="114" spans="1:39">
      <c r="A114" s="9">
        <f t="shared" ref="A114:A125" si="10">AB114</f>
        <v>1</v>
      </c>
      <c r="B114" s="10" t="s">
        <v>224</v>
      </c>
      <c r="C114" s="11" t="s">
        <v>12</v>
      </c>
      <c r="D114" s="12">
        <v>37495</v>
      </c>
      <c r="E114" s="47"/>
      <c r="F114" s="45"/>
      <c r="G114" s="47"/>
      <c r="H114" s="46"/>
      <c r="I114" s="47"/>
      <c r="J114" s="46"/>
      <c r="K114" s="47"/>
      <c r="L114" s="45"/>
      <c r="M114" s="47"/>
      <c r="N114" s="45"/>
      <c r="O114" s="47">
        <v>162</v>
      </c>
      <c r="P114" s="45">
        <v>75</v>
      </c>
      <c r="Q114" s="47">
        <v>79</v>
      </c>
      <c r="R114" s="45">
        <v>50</v>
      </c>
      <c r="S114" s="13">
        <v>73</v>
      </c>
      <c r="T114" s="14">
        <v>50</v>
      </c>
      <c r="U114" s="13"/>
      <c r="V114" s="25"/>
      <c r="W114" s="13"/>
      <c r="X114" s="14"/>
      <c r="Y114" s="13"/>
      <c r="Z114" s="69"/>
      <c r="AA114" s="15">
        <f t="shared" si="9"/>
        <v>175</v>
      </c>
      <c r="AB114" s="9">
        <v>1</v>
      </c>
      <c r="AE114" s="45">
        <v>35</v>
      </c>
      <c r="AG114" s="25">
        <v>38.5</v>
      </c>
      <c r="AI114" s="25">
        <v>42</v>
      </c>
      <c r="AK114" s="25">
        <v>52.5</v>
      </c>
      <c r="AM114" s="25">
        <v>70</v>
      </c>
    </row>
    <row r="115" spans="1:39">
      <c r="A115" s="9">
        <f t="shared" si="10"/>
        <v>3</v>
      </c>
      <c r="B115" s="10" t="s">
        <v>322</v>
      </c>
      <c r="C115" s="11" t="s">
        <v>16</v>
      </c>
      <c r="D115" s="12">
        <v>37876</v>
      </c>
      <c r="E115" s="47"/>
      <c r="F115" s="45"/>
      <c r="G115" s="47">
        <v>234</v>
      </c>
      <c r="H115" s="46">
        <v>52.5</v>
      </c>
      <c r="I115" s="47">
        <v>93</v>
      </c>
      <c r="J115" s="46">
        <v>35</v>
      </c>
      <c r="K115" s="47"/>
      <c r="L115" s="45"/>
      <c r="M115" s="47"/>
      <c r="N115" s="45"/>
      <c r="O115" s="47"/>
      <c r="P115" s="45"/>
      <c r="Q115" s="47"/>
      <c r="R115" s="45"/>
      <c r="S115" s="13">
        <v>92</v>
      </c>
      <c r="T115" s="14">
        <v>35</v>
      </c>
      <c r="U115" s="13"/>
      <c r="V115" s="25"/>
      <c r="W115" s="13"/>
      <c r="X115" s="14"/>
      <c r="Y115" s="13"/>
      <c r="Z115" s="69"/>
      <c r="AA115" s="15">
        <f t="shared" si="9"/>
        <v>122.5</v>
      </c>
      <c r="AB115" s="9">
        <v>3</v>
      </c>
      <c r="AE115" s="45">
        <v>25</v>
      </c>
      <c r="AG115" s="25">
        <v>27.5</v>
      </c>
      <c r="AI115" s="25">
        <v>30</v>
      </c>
      <c r="AK115" s="25">
        <v>37.5</v>
      </c>
      <c r="AM115" s="25">
        <v>50</v>
      </c>
    </row>
    <row r="116" spans="1:39" hidden="1">
      <c r="A116" s="9">
        <f t="shared" si="10"/>
        <v>4</v>
      </c>
      <c r="B116" s="10"/>
      <c r="C116" s="11"/>
      <c r="D116" s="12"/>
      <c r="E116" s="47"/>
      <c r="F116" s="45"/>
      <c r="G116" s="47"/>
      <c r="H116" s="46"/>
      <c r="I116" s="47"/>
      <c r="J116" s="46"/>
      <c r="K116" s="47"/>
      <c r="L116" s="45"/>
      <c r="M116" s="47"/>
      <c r="N116" s="45"/>
      <c r="O116" s="47"/>
      <c r="P116" s="45"/>
      <c r="Q116" s="47"/>
      <c r="R116" s="45"/>
      <c r="S116" s="13"/>
      <c r="T116" s="14"/>
      <c r="U116" s="13"/>
      <c r="V116" s="25"/>
      <c r="W116" s="13"/>
      <c r="X116" s="14"/>
      <c r="Y116" s="13"/>
      <c r="Z116" s="69"/>
      <c r="AA116" s="15">
        <f>SUM(F116,H116+J116+L116+N116+R116+P116+T116+V116+X116)</f>
        <v>0</v>
      </c>
      <c r="AB116" s="9">
        <v>4</v>
      </c>
      <c r="AE116" s="45">
        <v>20</v>
      </c>
      <c r="AG116" s="25">
        <v>22</v>
      </c>
      <c r="AI116" s="25">
        <v>24</v>
      </c>
      <c r="AK116" s="25">
        <v>30</v>
      </c>
      <c r="AM116" s="25">
        <v>40</v>
      </c>
    </row>
    <row r="117" spans="1:39" hidden="1">
      <c r="A117" s="9">
        <f t="shared" si="10"/>
        <v>5</v>
      </c>
      <c r="B117" s="10"/>
      <c r="C117" s="11"/>
      <c r="D117" s="12"/>
      <c r="E117" s="47"/>
      <c r="F117" s="45"/>
      <c r="G117" s="47"/>
      <c r="H117" s="46"/>
      <c r="I117" s="47"/>
      <c r="J117" s="46"/>
      <c r="K117" s="47"/>
      <c r="L117" s="45"/>
      <c r="M117" s="47"/>
      <c r="N117" s="45"/>
      <c r="O117" s="47"/>
      <c r="P117" s="45"/>
      <c r="Q117" s="47"/>
      <c r="R117" s="45"/>
      <c r="S117" s="13"/>
      <c r="T117" s="14"/>
      <c r="U117" s="13"/>
      <c r="V117" s="25"/>
      <c r="W117" s="13"/>
      <c r="X117" s="14"/>
      <c r="Y117" s="13"/>
      <c r="Z117" s="69"/>
      <c r="AA117" s="15">
        <f t="shared" ref="AA117:AA125" si="11">SUM(F117,H117+J117+L117+N117+R117+P117+T117+V117+X117)</f>
        <v>0</v>
      </c>
      <c r="AB117" s="9">
        <v>5</v>
      </c>
      <c r="AE117" s="45">
        <v>15</v>
      </c>
      <c r="AG117" s="25">
        <v>16.5</v>
      </c>
      <c r="AI117" s="25">
        <v>18</v>
      </c>
      <c r="AK117" s="25">
        <v>22.5</v>
      </c>
      <c r="AM117" s="25">
        <v>30</v>
      </c>
    </row>
    <row r="118" spans="1:39" hidden="1">
      <c r="A118" s="9">
        <f t="shared" si="10"/>
        <v>6</v>
      </c>
      <c r="B118" s="10"/>
      <c r="C118" s="11"/>
      <c r="D118" s="12"/>
      <c r="E118" s="47"/>
      <c r="F118" s="45"/>
      <c r="G118" s="47"/>
      <c r="H118" s="46"/>
      <c r="I118" s="47"/>
      <c r="J118" s="46"/>
      <c r="K118" s="47"/>
      <c r="L118" s="45"/>
      <c r="M118" s="47"/>
      <c r="N118" s="45"/>
      <c r="O118" s="47"/>
      <c r="P118" s="45"/>
      <c r="Q118" s="47"/>
      <c r="R118" s="45"/>
      <c r="S118" s="13"/>
      <c r="T118" s="14"/>
      <c r="U118" s="13"/>
      <c r="V118" s="25"/>
      <c r="W118" s="13"/>
      <c r="X118" s="14"/>
      <c r="Y118" s="13"/>
      <c r="Z118" s="69"/>
      <c r="AA118" s="15">
        <f t="shared" si="11"/>
        <v>0</v>
      </c>
      <c r="AB118" s="9">
        <v>6</v>
      </c>
      <c r="AE118" s="45">
        <v>10</v>
      </c>
      <c r="AG118" s="25">
        <v>11</v>
      </c>
      <c r="AI118" s="25">
        <v>12</v>
      </c>
      <c r="AK118" s="25">
        <v>15</v>
      </c>
      <c r="AM118" s="25">
        <v>20</v>
      </c>
    </row>
    <row r="119" spans="1:39" hidden="1">
      <c r="A119" s="9">
        <f t="shared" si="10"/>
        <v>7</v>
      </c>
      <c r="B119" s="10"/>
      <c r="C119" s="11"/>
      <c r="D119" s="12"/>
      <c r="E119" s="47"/>
      <c r="F119" s="45"/>
      <c r="G119" s="47"/>
      <c r="H119" s="46"/>
      <c r="I119" s="47"/>
      <c r="J119" s="46"/>
      <c r="K119" s="47"/>
      <c r="L119" s="45"/>
      <c r="M119" s="47"/>
      <c r="N119" s="45"/>
      <c r="O119" s="47"/>
      <c r="P119" s="45"/>
      <c r="Q119" s="47"/>
      <c r="R119" s="45"/>
      <c r="S119" s="13"/>
      <c r="T119" s="14"/>
      <c r="U119" s="13"/>
      <c r="V119" s="25"/>
      <c r="W119" s="13"/>
      <c r="X119" s="14"/>
      <c r="Y119" s="13"/>
      <c r="Z119" s="69"/>
      <c r="AA119" s="15">
        <f t="shared" si="11"/>
        <v>0</v>
      </c>
      <c r="AB119" s="9">
        <v>7</v>
      </c>
      <c r="AE119" s="45">
        <v>8</v>
      </c>
      <c r="AG119" s="25">
        <v>8.8000000000000007</v>
      </c>
      <c r="AI119" s="25">
        <v>9.6</v>
      </c>
      <c r="AK119" s="25">
        <v>12</v>
      </c>
      <c r="AM119" s="25">
        <v>16</v>
      </c>
    </row>
    <row r="120" spans="1:39" hidden="1">
      <c r="A120" s="9">
        <f t="shared" si="10"/>
        <v>8</v>
      </c>
      <c r="B120" s="10"/>
      <c r="C120" s="11"/>
      <c r="D120" s="12"/>
      <c r="E120" s="47"/>
      <c r="F120" s="45"/>
      <c r="G120" s="47"/>
      <c r="H120" s="46"/>
      <c r="I120" s="47"/>
      <c r="J120" s="46"/>
      <c r="K120" s="47"/>
      <c r="L120" s="45"/>
      <c r="M120" s="47"/>
      <c r="N120" s="45"/>
      <c r="O120" s="47"/>
      <c r="P120" s="45"/>
      <c r="Q120" s="47"/>
      <c r="R120" s="45"/>
      <c r="S120" s="13"/>
      <c r="T120" s="14"/>
      <c r="U120" s="13"/>
      <c r="V120" s="25"/>
      <c r="W120" s="13"/>
      <c r="X120" s="14"/>
      <c r="Y120" s="13"/>
      <c r="Z120" s="69"/>
      <c r="AA120" s="15">
        <f t="shared" si="11"/>
        <v>0</v>
      </c>
      <c r="AB120" s="9">
        <v>8</v>
      </c>
      <c r="AE120" s="45">
        <v>6</v>
      </c>
      <c r="AG120" s="25">
        <v>6.6</v>
      </c>
      <c r="AI120" s="25">
        <v>7.2</v>
      </c>
      <c r="AK120" s="25">
        <v>9</v>
      </c>
      <c r="AM120" s="25">
        <v>12</v>
      </c>
    </row>
    <row r="121" spans="1:39" hidden="1">
      <c r="A121" s="9">
        <f t="shared" si="10"/>
        <v>9</v>
      </c>
      <c r="B121" s="10"/>
      <c r="C121" s="11"/>
      <c r="D121" s="12"/>
      <c r="E121" s="47"/>
      <c r="F121" s="45"/>
      <c r="G121" s="47"/>
      <c r="H121" s="46"/>
      <c r="I121" s="47"/>
      <c r="J121" s="46"/>
      <c r="K121" s="47"/>
      <c r="L121" s="45"/>
      <c r="M121" s="47"/>
      <c r="N121" s="45"/>
      <c r="O121" s="47"/>
      <c r="P121" s="45"/>
      <c r="Q121" s="47"/>
      <c r="R121" s="45"/>
      <c r="S121" s="13"/>
      <c r="T121" s="14"/>
      <c r="U121" s="13"/>
      <c r="V121" s="25"/>
      <c r="W121" s="13"/>
      <c r="X121" s="14"/>
      <c r="Y121" s="13"/>
      <c r="Z121" s="69"/>
      <c r="AA121" s="15">
        <f t="shared" si="11"/>
        <v>0</v>
      </c>
      <c r="AB121" s="9">
        <v>9</v>
      </c>
      <c r="AE121" s="45">
        <v>4</v>
      </c>
      <c r="AG121" s="25">
        <v>4.4000000000000004</v>
      </c>
      <c r="AI121" s="25">
        <v>4.8</v>
      </c>
      <c r="AK121" s="25">
        <v>6</v>
      </c>
      <c r="AM121" s="25">
        <v>8</v>
      </c>
    </row>
    <row r="122" spans="1:39" hidden="1">
      <c r="A122" s="9">
        <f t="shared" si="10"/>
        <v>10</v>
      </c>
      <c r="B122" s="10"/>
      <c r="C122" s="11"/>
      <c r="D122" s="12"/>
      <c r="E122" s="47"/>
      <c r="F122" s="45"/>
      <c r="G122" s="47"/>
      <c r="H122" s="46"/>
      <c r="I122" s="47"/>
      <c r="J122" s="46"/>
      <c r="K122" s="47"/>
      <c r="L122" s="45"/>
      <c r="M122" s="47"/>
      <c r="N122" s="45"/>
      <c r="O122" s="47"/>
      <c r="P122" s="45"/>
      <c r="Q122" s="47"/>
      <c r="R122" s="45"/>
      <c r="S122" s="13"/>
      <c r="T122" s="14"/>
      <c r="U122" s="13"/>
      <c r="V122" s="25"/>
      <c r="W122" s="13"/>
      <c r="X122" s="14"/>
      <c r="Y122" s="13"/>
      <c r="Z122" s="69"/>
      <c r="AA122" s="15">
        <f t="shared" si="11"/>
        <v>0</v>
      </c>
      <c r="AB122" s="9">
        <v>10</v>
      </c>
      <c r="AE122" s="45">
        <v>2</v>
      </c>
      <c r="AG122" s="25">
        <v>2.2000000000000002</v>
      </c>
      <c r="AI122" s="25">
        <v>2.4</v>
      </c>
      <c r="AK122" s="25">
        <v>3</v>
      </c>
      <c r="AM122" s="25">
        <v>4</v>
      </c>
    </row>
    <row r="123" spans="1:39" hidden="1">
      <c r="A123" s="9">
        <f t="shared" si="10"/>
        <v>11</v>
      </c>
      <c r="B123" s="10"/>
      <c r="C123" s="11"/>
      <c r="D123" s="12"/>
      <c r="E123" s="47"/>
      <c r="F123" s="45"/>
      <c r="G123" s="47"/>
      <c r="H123" s="46"/>
      <c r="I123" s="47"/>
      <c r="J123" s="46"/>
      <c r="K123" s="47"/>
      <c r="L123" s="45"/>
      <c r="M123" s="47"/>
      <c r="N123" s="45"/>
      <c r="O123" s="47"/>
      <c r="P123" s="45"/>
      <c r="Q123" s="47"/>
      <c r="R123" s="45"/>
      <c r="S123" s="13"/>
      <c r="T123" s="14"/>
      <c r="U123" s="13"/>
      <c r="V123" s="25"/>
      <c r="W123" s="13"/>
      <c r="X123" s="14"/>
      <c r="Y123" s="13"/>
      <c r="Z123" s="69"/>
      <c r="AA123" s="15">
        <f t="shared" si="11"/>
        <v>0</v>
      </c>
      <c r="AB123" s="9">
        <v>11</v>
      </c>
      <c r="AE123" s="16">
        <f>SUM(AE113:AE122)</f>
        <v>175</v>
      </c>
      <c r="AG123" s="16">
        <f>SUM(AG113:AG122)</f>
        <v>192.5</v>
      </c>
      <c r="AI123" s="16">
        <f>SUM(AI113:AI122)</f>
        <v>210</v>
      </c>
      <c r="AK123" s="16">
        <f>SUM(AK113:AK122)</f>
        <v>262.5</v>
      </c>
      <c r="AM123" s="16">
        <f>SUM(AM113:AM122)</f>
        <v>350</v>
      </c>
    </row>
    <row r="124" spans="1:39" hidden="1">
      <c r="A124" s="9">
        <f t="shared" si="10"/>
        <v>12</v>
      </c>
      <c r="B124" s="10"/>
      <c r="C124" s="11"/>
      <c r="D124" s="12"/>
      <c r="E124" s="47"/>
      <c r="F124" s="45"/>
      <c r="G124" s="47"/>
      <c r="H124" s="46"/>
      <c r="I124" s="47"/>
      <c r="J124" s="46"/>
      <c r="K124" s="47"/>
      <c r="L124" s="45"/>
      <c r="M124" s="47"/>
      <c r="N124" s="45"/>
      <c r="O124" s="47"/>
      <c r="P124" s="45"/>
      <c r="Q124" s="47"/>
      <c r="R124" s="45"/>
      <c r="S124" s="13"/>
      <c r="T124" s="14"/>
      <c r="U124" s="13"/>
      <c r="V124" s="25"/>
      <c r="W124" s="13"/>
      <c r="X124" s="14"/>
      <c r="Y124" s="13"/>
      <c r="Z124" s="69"/>
      <c r="AA124" s="15">
        <f t="shared" si="11"/>
        <v>0</v>
      </c>
      <c r="AB124" s="9">
        <v>12</v>
      </c>
    </row>
    <row r="125" spans="1:39" hidden="1">
      <c r="A125" s="9">
        <f t="shared" si="10"/>
        <v>13</v>
      </c>
      <c r="B125" s="10"/>
      <c r="C125" s="11"/>
      <c r="D125" s="12"/>
      <c r="E125" s="47"/>
      <c r="F125" s="45"/>
      <c r="G125" s="47"/>
      <c r="H125" s="46"/>
      <c r="I125" s="47"/>
      <c r="J125" s="46"/>
      <c r="K125" s="47"/>
      <c r="L125" s="45"/>
      <c r="M125" s="47"/>
      <c r="N125" s="45"/>
      <c r="O125" s="47"/>
      <c r="P125" s="45"/>
      <c r="Q125" s="47"/>
      <c r="R125" s="45"/>
      <c r="S125" s="13"/>
      <c r="T125" s="14"/>
      <c r="U125" s="13"/>
      <c r="V125" s="25"/>
      <c r="W125" s="13"/>
      <c r="X125" s="14"/>
      <c r="Y125" s="13"/>
      <c r="Z125" s="69"/>
      <c r="AA125" s="15">
        <f t="shared" si="11"/>
        <v>0</v>
      </c>
      <c r="AB125" s="9">
        <v>13</v>
      </c>
      <c r="AE125" s="16">
        <v>1</v>
      </c>
    </row>
    <row r="126" spans="1:39" hidden="1">
      <c r="E126" s="17">
        <f t="shared" ref="E126:AA126" si="12">SUM(E113:E125)</f>
        <v>75</v>
      </c>
      <c r="F126" s="18">
        <f t="shared" si="12"/>
        <v>50</v>
      </c>
      <c r="G126" s="17">
        <f t="shared" si="12"/>
        <v>464</v>
      </c>
      <c r="H126" s="18">
        <f t="shared" si="12"/>
        <v>127.5</v>
      </c>
      <c r="I126" s="17">
        <f t="shared" si="12"/>
        <v>179</v>
      </c>
      <c r="J126" s="18">
        <f t="shared" si="12"/>
        <v>85</v>
      </c>
      <c r="K126" s="17">
        <f t="shared" si="12"/>
        <v>0</v>
      </c>
      <c r="L126" s="18">
        <f t="shared" si="12"/>
        <v>0</v>
      </c>
      <c r="M126" s="17">
        <f t="shared" si="12"/>
        <v>0</v>
      </c>
      <c r="N126" s="18">
        <f t="shared" si="12"/>
        <v>0</v>
      </c>
      <c r="O126" s="17">
        <f t="shared" si="12"/>
        <v>162</v>
      </c>
      <c r="P126" s="18">
        <f t="shared" si="12"/>
        <v>75</v>
      </c>
      <c r="Q126" s="17">
        <f t="shared" si="12"/>
        <v>79</v>
      </c>
      <c r="R126" s="18">
        <f t="shared" si="12"/>
        <v>50</v>
      </c>
      <c r="S126" s="17">
        <f t="shared" si="12"/>
        <v>165</v>
      </c>
      <c r="T126" s="18">
        <f t="shared" si="12"/>
        <v>85</v>
      </c>
      <c r="U126" s="17">
        <f t="shared" si="12"/>
        <v>0</v>
      </c>
      <c r="V126" s="18">
        <f t="shared" si="12"/>
        <v>0</v>
      </c>
      <c r="W126" s="17">
        <f t="shared" si="12"/>
        <v>0</v>
      </c>
      <c r="X126" s="18">
        <f t="shared" si="12"/>
        <v>0</v>
      </c>
      <c r="Y126" s="18"/>
      <c r="Z126" s="18"/>
      <c r="AA126" s="18">
        <f t="shared" si="12"/>
        <v>472.5</v>
      </c>
    </row>
    <row r="127" spans="1:39" hidden="1">
      <c r="E127" s="17"/>
      <c r="F127" s="18"/>
      <c r="G127" s="17"/>
      <c r="H127" s="18"/>
      <c r="I127" s="17"/>
      <c r="J127" s="18"/>
      <c r="K127" s="17"/>
      <c r="L127" s="18"/>
      <c r="M127" s="17"/>
      <c r="N127" s="18"/>
      <c r="O127" s="17"/>
      <c r="P127" s="18"/>
      <c r="Q127" s="17"/>
      <c r="R127" s="18"/>
      <c r="S127" s="17"/>
      <c r="T127" s="18"/>
      <c r="U127" s="17"/>
      <c r="V127" s="18"/>
      <c r="W127" s="17"/>
      <c r="X127" s="18"/>
      <c r="Y127" s="18"/>
      <c r="Z127" s="18"/>
      <c r="AA127" s="22">
        <f>SUM(F126,H126,J126,L126,N126,P126,R126,T126,V126,X126)</f>
        <v>472.5</v>
      </c>
    </row>
    <row r="128" spans="1:39" ht="17.25" thickBot="1">
      <c r="B128" s="19"/>
      <c r="C128" s="20"/>
      <c r="D128" s="20"/>
      <c r="E128" s="20"/>
      <c r="F128" s="21"/>
      <c r="G128" s="20"/>
      <c r="H128" s="21"/>
      <c r="I128" s="20"/>
      <c r="J128" s="21"/>
      <c r="K128" s="20"/>
      <c r="L128" s="21"/>
      <c r="M128" s="20"/>
      <c r="N128" s="21"/>
      <c r="O128" s="20"/>
      <c r="P128" s="21"/>
      <c r="Q128" s="20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39" ht="23.25">
      <c r="A129" s="126" t="s">
        <v>162</v>
      </c>
      <c r="B129" s="127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8"/>
    </row>
    <row r="130" spans="1:39" ht="24" thickBot="1">
      <c r="A130" s="132" t="s">
        <v>5</v>
      </c>
      <c r="B130" s="133"/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4"/>
    </row>
    <row r="131" spans="1:39" ht="17.25" thickBot="1"/>
    <row r="132" spans="1:39" ht="20.25" thickBot="1">
      <c r="A132" s="129" t="s">
        <v>6</v>
      </c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1"/>
    </row>
    <row r="133" spans="1:39" ht="17.25" thickBot="1"/>
    <row r="134" spans="1:39" ht="20.25" thickBot="1">
      <c r="A134" s="135" t="s">
        <v>264</v>
      </c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7"/>
    </row>
    <row r="135" spans="1:39" ht="17.25" thickBot="1">
      <c r="E135" s="150">
        <f>E7</f>
        <v>44578</v>
      </c>
      <c r="F135" s="151"/>
      <c r="G135" s="148" t="str">
        <f>G7</f>
        <v>09; 10 y 11/02/2022</v>
      </c>
      <c r="H135" s="149"/>
      <c r="I135" s="150">
        <f>I7</f>
        <v>44621</v>
      </c>
      <c r="J135" s="151"/>
      <c r="K135" s="150">
        <f>K7</f>
        <v>44654</v>
      </c>
      <c r="L135" s="151"/>
      <c r="M135" s="150">
        <f>M7</f>
        <v>44689</v>
      </c>
      <c r="N135" s="151"/>
      <c r="O135" s="150" t="str">
        <f>O7</f>
        <v>28 y 29/05/2022</v>
      </c>
      <c r="P135" s="151"/>
      <c r="Q135" s="150">
        <f>Q7</f>
        <v>44738</v>
      </c>
      <c r="R135" s="151"/>
      <c r="S135" s="150">
        <f>S7</f>
        <v>44760</v>
      </c>
      <c r="T135" s="151"/>
      <c r="U135" s="150">
        <f>U7</f>
        <v>44808</v>
      </c>
      <c r="V135" s="151"/>
      <c r="W135" s="150">
        <f>W7</f>
        <v>44844</v>
      </c>
      <c r="X135" s="151"/>
      <c r="Y135" s="150">
        <f>Y109</f>
        <v>44878</v>
      </c>
      <c r="Z135" s="151"/>
    </row>
    <row r="136" spans="1:39" ht="17.25" customHeight="1" thickBot="1">
      <c r="A136" s="144" t="s">
        <v>0</v>
      </c>
      <c r="B136" s="144" t="s">
        <v>1</v>
      </c>
      <c r="C136" s="144" t="s">
        <v>7</v>
      </c>
      <c r="D136" s="3" t="s">
        <v>8</v>
      </c>
      <c r="E136" s="138" t="str">
        <f>E8</f>
        <v>Necochea Golf Club - POJ -</v>
      </c>
      <c r="F136" s="139"/>
      <c r="G136" s="138" t="str">
        <f>G8</f>
        <v>Sierra de los Padres GC - AMD -</v>
      </c>
      <c r="H136" s="139"/>
      <c r="I136" s="138" t="str">
        <f>I8</f>
        <v>El Valle de Tandil Golf Club</v>
      </c>
      <c r="J136" s="139"/>
      <c r="K136" s="138" t="str">
        <f>K8</f>
        <v>Miramar Links</v>
      </c>
      <c r="L136" s="139"/>
      <c r="M136" s="138" t="str">
        <f>M8</f>
        <v>Tandil Golf Club</v>
      </c>
      <c r="N136" s="139"/>
      <c r="O136" s="138" t="str">
        <f>O8</f>
        <v>Villa Gesell Golf Club</v>
      </c>
      <c r="P136" s="139"/>
      <c r="Q136" s="138" t="str">
        <f>Q8</f>
        <v>Cariló Golf</v>
      </c>
      <c r="R136" s="139"/>
      <c r="S136" s="138" t="str">
        <f>S8</f>
        <v>Mar del Plata Golf Club Cancha Vieja</v>
      </c>
      <c r="T136" s="139"/>
      <c r="U136" s="138" t="str">
        <f>U8</f>
        <v>Costa Esmeralda Golf &amp; Links</v>
      </c>
      <c r="V136" s="139"/>
      <c r="W136" s="138" t="str">
        <f>W8</f>
        <v>Links Pinamar S.A.</v>
      </c>
      <c r="X136" s="139"/>
      <c r="Y136" s="138" t="str">
        <f>Y110</f>
        <v>Mar del Plata Golf Club Cancha Nueva</v>
      </c>
      <c r="Z136" s="139"/>
    </row>
    <row r="137" spans="1:39" ht="17.25" thickBot="1">
      <c r="A137" s="145"/>
      <c r="B137" s="145"/>
      <c r="C137" s="145"/>
      <c r="D137" s="4" t="s">
        <v>9</v>
      </c>
      <c r="E137" s="140"/>
      <c r="F137" s="141"/>
      <c r="G137" s="140"/>
      <c r="H137" s="141"/>
      <c r="I137" s="140"/>
      <c r="J137" s="141"/>
      <c r="K137" s="140"/>
      <c r="L137" s="141"/>
      <c r="M137" s="140"/>
      <c r="N137" s="141"/>
      <c r="O137" s="140"/>
      <c r="P137" s="141"/>
      <c r="Q137" s="140"/>
      <c r="R137" s="141"/>
      <c r="S137" s="140"/>
      <c r="T137" s="141"/>
      <c r="U137" s="140"/>
      <c r="V137" s="141"/>
      <c r="W137" s="140"/>
      <c r="X137" s="141"/>
      <c r="Y137" s="140"/>
      <c r="Z137" s="141"/>
      <c r="AB137" s="144" t="s">
        <v>0</v>
      </c>
    </row>
    <row r="138" spans="1:39" ht="17.25" thickBot="1">
      <c r="A138" s="152"/>
      <c r="B138" s="153"/>
      <c r="C138" s="23"/>
      <c r="D138" s="23"/>
      <c r="E138" s="33" t="s">
        <v>3</v>
      </c>
      <c r="F138" s="34" t="s">
        <v>4</v>
      </c>
      <c r="G138" s="33" t="s">
        <v>3</v>
      </c>
      <c r="H138" s="34" t="s">
        <v>4</v>
      </c>
      <c r="I138" s="33" t="s">
        <v>3</v>
      </c>
      <c r="J138" s="34" t="s">
        <v>4</v>
      </c>
      <c r="K138" s="33" t="s">
        <v>3</v>
      </c>
      <c r="L138" s="34" t="s">
        <v>4</v>
      </c>
      <c r="M138" s="33" t="s">
        <v>3</v>
      </c>
      <c r="N138" s="34" t="s">
        <v>4</v>
      </c>
      <c r="O138" s="33" t="s">
        <v>3</v>
      </c>
      <c r="P138" s="34" t="s">
        <v>4</v>
      </c>
      <c r="Q138" s="33" t="s">
        <v>3</v>
      </c>
      <c r="R138" s="34" t="s">
        <v>4</v>
      </c>
      <c r="S138" s="33" t="s">
        <v>3</v>
      </c>
      <c r="T138" s="34" t="s">
        <v>4</v>
      </c>
      <c r="U138" s="33" t="s">
        <v>3</v>
      </c>
      <c r="V138" s="34" t="s">
        <v>4</v>
      </c>
      <c r="W138" s="33" t="s">
        <v>3</v>
      </c>
      <c r="X138" s="34" t="s">
        <v>4</v>
      </c>
      <c r="Y138" s="33" t="s">
        <v>3</v>
      </c>
      <c r="Z138" s="34" t="s">
        <v>4</v>
      </c>
      <c r="AA138" s="38" t="s">
        <v>2</v>
      </c>
      <c r="AB138" s="145"/>
      <c r="AG138" s="8">
        <v>0.1</v>
      </c>
      <c r="AI138" s="8">
        <v>0.2</v>
      </c>
      <c r="AK138" s="8">
        <v>0.5</v>
      </c>
      <c r="AM138" s="8">
        <v>1</v>
      </c>
    </row>
    <row r="139" spans="1:39">
      <c r="A139" s="9">
        <f>AB139</f>
        <v>1</v>
      </c>
      <c r="B139" s="10" t="s">
        <v>224</v>
      </c>
      <c r="C139" s="11" t="s">
        <v>12</v>
      </c>
      <c r="D139" s="12">
        <v>37495</v>
      </c>
      <c r="E139" s="47"/>
      <c r="F139" s="45"/>
      <c r="G139" s="47"/>
      <c r="H139" s="46"/>
      <c r="I139" s="47"/>
      <c r="J139" s="46"/>
      <c r="K139" s="47"/>
      <c r="L139" s="45"/>
      <c r="M139" s="47"/>
      <c r="N139" s="45"/>
      <c r="O139" s="47">
        <v>156</v>
      </c>
      <c r="P139" s="45">
        <v>75</v>
      </c>
      <c r="Q139" s="47">
        <v>75</v>
      </c>
      <c r="R139" s="45">
        <v>50</v>
      </c>
      <c r="S139" s="13">
        <v>69</v>
      </c>
      <c r="T139" s="14">
        <v>50</v>
      </c>
      <c r="U139" s="13"/>
      <c r="V139" s="25"/>
      <c r="W139" s="13"/>
      <c r="X139" s="14"/>
      <c r="Y139" s="13"/>
      <c r="Z139" s="69"/>
      <c r="AA139" s="15">
        <f t="shared" ref="AA139:AA141" si="13">SUM(F139,H139+J139+L139+N139+R139+P139+T139+V139+X139+Z139)</f>
        <v>175</v>
      </c>
      <c r="AB139" s="9">
        <v>1</v>
      </c>
      <c r="AE139" s="45">
        <v>50</v>
      </c>
      <c r="AG139" s="25">
        <v>55</v>
      </c>
      <c r="AI139" s="25">
        <v>60</v>
      </c>
      <c r="AK139" s="25">
        <v>75</v>
      </c>
      <c r="AM139" s="25">
        <v>100</v>
      </c>
    </row>
    <row r="140" spans="1:39">
      <c r="A140" s="9">
        <f t="shared" ref="A140:A150" si="14">AB140</f>
        <v>2</v>
      </c>
      <c r="B140" s="10" t="s">
        <v>281</v>
      </c>
      <c r="C140" s="11" t="s">
        <v>14</v>
      </c>
      <c r="D140" s="12">
        <v>37984</v>
      </c>
      <c r="E140" s="47">
        <v>72</v>
      </c>
      <c r="F140" s="45">
        <v>50</v>
      </c>
      <c r="G140" s="47">
        <v>221</v>
      </c>
      <c r="H140" s="46">
        <v>75</v>
      </c>
      <c r="I140" s="47">
        <v>85</v>
      </c>
      <c r="J140" s="46">
        <v>35</v>
      </c>
      <c r="K140" s="47"/>
      <c r="L140" s="45"/>
      <c r="M140" s="47"/>
      <c r="N140" s="45"/>
      <c r="O140" s="47"/>
      <c r="P140" s="45"/>
      <c r="Q140" s="47"/>
      <c r="R140" s="45"/>
      <c r="S140" s="13"/>
      <c r="T140" s="14"/>
      <c r="U140" s="13"/>
      <c r="V140" s="25"/>
      <c r="W140" s="13"/>
      <c r="X140" s="14"/>
      <c r="Y140" s="13"/>
      <c r="Z140" s="69"/>
      <c r="AA140" s="15">
        <f t="shared" si="13"/>
        <v>160</v>
      </c>
      <c r="AB140" s="9">
        <v>2</v>
      </c>
      <c r="AE140" s="45">
        <v>35</v>
      </c>
      <c r="AG140" s="25">
        <v>38.5</v>
      </c>
      <c r="AI140" s="25">
        <v>42</v>
      </c>
      <c r="AK140" s="25">
        <v>52.5</v>
      </c>
      <c r="AM140" s="25">
        <v>70</v>
      </c>
    </row>
    <row r="141" spans="1:39">
      <c r="A141" s="9">
        <f t="shared" si="14"/>
        <v>3</v>
      </c>
      <c r="B141" s="10" t="s">
        <v>322</v>
      </c>
      <c r="C141" s="11" t="s">
        <v>16</v>
      </c>
      <c r="D141" s="12">
        <v>37876</v>
      </c>
      <c r="E141" s="47"/>
      <c r="F141" s="45"/>
      <c r="G141" s="47">
        <v>228</v>
      </c>
      <c r="H141" s="46">
        <v>52.5</v>
      </c>
      <c r="I141" s="47">
        <v>83</v>
      </c>
      <c r="J141" s="46">
        <v>50</v>
      </c>
      <c r="K141" s="47"/>
      <c r="L141" s="45"/>
      <c r="M141" s="47"/>
      <c r="N141" s="45"/>
      <c r="O141" s="47"/>
      <c r="P141" s="45"/>
      <c r="Q141" s="47"/>
      <c r="R141" s="45"/>
      <c r="S141" s="13">
        <v>82</v>
      </c>
      <c r="T141" s="14">
        <v>35</v>
      </c>
      <c r="U141" s="13"/>
      <c r="V141" s="25"/>
      <c r="W141" s="13"/>
      <c r="X141" s="14"/>
      <c r="Y141" s="13"/>
      <c r="Z141" s="69"/>
      <c r="AA141" s="15">
        <f t="shared" si="13"/>
        <v>137.5</v>
      </c>
      <c r="AB141" s="9">
        <v>3</v>
      </c>
      <c r="AE141" s="45">
        <v>25</v>
      </c>
      <c r="AG141" s="25">
        <v>27.5</v>
      </c>
      <c r="AI141" s="25">
        <v>30</v>
      </c>
      <c r="AK141" s="25">
        <v>37.5</v>
      </c>
      <c r="AM141" s="25">
        <v>50</v>
      </c>
    </row>
    <row r="142" spans="1:39" hidden="1">
      <c r="A142" s="9">
        <f t="shared" si="14"/>
        <v>4</v>
      </c>
      <c r="B142" s="10"/>
      <c r="C142" s="11"/>
      <c r="D142" s="12"/>
      <c r="E142" s="47"/>
      <c r="F142" s="45"/>
      <c r="G142" s="47"/>
      <c r="H142" s="46"/>
      <c r="I142" s="47"/>
      <c r="J142" s="46"/>
      <c r="K142" s="47"/>
      <c r="L142" s="45"/>
      <c r="M142" s="47"/>
      <c r="N142" s="45"/>
      <c r="O142" s="47"/>
      <c r="P142" s="45"/>
      <c r="Q142" s="47"/>
      <c r="R142" s="45"/>
      <c r="S142" s="13"/>
      <c r="T142" s="14"/>
      <c r="U142" s="13"/>
      <c r="V142" s="25"/>
      <c r="W142" s="13"/>
      <c r="X142" s="14"/>
      <c r="Y142" s="13"/>
      <c r="Z142" s="69"/>
      <c r="AA142" s="15">
        <f>SUM(F142,H142+J142+L142+N142+R142+P142+T142+V142+X142)</f>
        <v>0</v>
      </c>
      <c r="AB142" s="9">
        <v>4</v>
      </c>
      <c r="AE142" s="45">
        <v>20</v>
      </c>
      <c r="AG142" s="25">
        <v>22</v>
      </c>
      <c r="AI142" s="25">
        <v>24</v>
      </c>
      <c r="AK142" s="25">
        <v>30</v>
      </c>
      <c r="AM142" s="25">
        <v>40</v>
      </c>
    </row>
    <row r="143" spans="1:39" hidden="1">
      <c r="A143" s="9">
        <f t="shared" si="14"/>
        <v>5</v>
      </c>
      <c r="B143" s="10"/>
      <c r="C143" s="11"/>
      <c r="D143" s="12"/>
      <c r="E143" s="47"/>
      <c r="F143" s="45"/>
      <c r="G143" s="47"/>
      <c r="H143" s="46"/>
      <c r="I143" s="47"/>
      <c r="J143" s="46"/>
      <c r="K143" s="47"/>
      <c r="L143" s="45"/>
      <c r="M143" s="47"/>
      <c r="N143" s="45"/>
      <c r="O143" s="47"/>
      <c r="P143" s="45"/>
      <c r="Q143" s="47"/>
      <c r="R143" s="45"/>
      <c r="S143" s="13"/>
      <c r="T143" s="14"/>
      <c r="U143" s="13"/>
      <c r="V143" s="25"/>
      <c r="W143" s="13"/>
      <c r="X143" s="14"/>
      <c r="Y143" s="13"/>
      <c r="Z143" s="69"/>
      <c r="AA143" s="15">
        <f t="shared" ref="AA143:AA150" si="15">SUM(F143,H143+J143+L143+N143+R143+P143+T143+V143+X143)</f>
        <v>0</v>
      </c>
      <c r="AB143" s="9">
        <v>5</v>
      </c>
      <c r="AE143" s="45">
        <v>15</v>
      </c>
      <c r="AG143" s="25">
        <v>16.5</v>
      </c>
      <c r="AI143" s="25">
        <v>18</v>
      </c>
      <c r="AK143" s="25">
        <v>22.5</v>
      </c>
      <c r="AM143" s="25">
        <v>30</v>
      </c>
    </row>
    <row r="144" spans="1:39" hidden="1">
      <c r="A144" s="9">
        <f t="shared" si="14"/>
        <v>6</v>
      </c>
      <c r="B144" s="10"/>
      <c r="C144" s="11"/>
      <c r="D144" s="12"/>
      <c r="E144" s="47"/>
      <c r="F144" s="45"/>
      <c r="G144" s="47"/>
      <c r="H144" s="46"/>
      <c r="I144" s="47"/>
      <c r="J144" s="46"/>
      <c r="K144" s="47"/>
      <c r="L144" s="45"/>
      <c r="M144" s="47"/>
      <c r="N144" s="45"/>
      <c r="O144" s="47"/>
      <c r="P144" s="45"/>
      <c r="Q144" s="47"/>
      <c r="R144" s="45"/>
      <c r="S144" s="13"/>
      <c r="T144" s="14"/>
      <c r="U144" s="13"/>
      <c r="V144" s="25"/>
      <c r="W144" s="13"/>
      <c r="X144" s="14"/>
      <c r="Y144" s="13"/>
      <c r="Z144" s="69"/>
      <c r="AA144" s="15">
        <f t="shared" si="15"/>
        <v>0</v>
      </c>
      <c r="AB144" s="9">
        <v>6</v>
      </c>
      <c r="AE144" s="45">
        <v>10</v>
      </c>
      <c r="AG144" s="25">
        <v>11</v>
      </c>
      <c r="AI144" s="25">
        <v>12</v>
      </c>
      <c r="AK144" s="25">
        <v>15</v>
      </c>
      <c r="AM144" s="25">
        <v>20</v>
      </c>
    </row>
    <row r="145" spans="1:39" hidden="1">
      <c r="A145" s="9">
        <f t="shared" si="14"/>
        <v>7</v>
      </c>
      <c r="B145" s="10"/>
      <c r="C145" s="11"/>
      <c r="D145" s="12"/>
      <c r="E145" s="47"/>
      <c r="F145" s="45"/>
      <c r="G145" s="47"/>
      <c r="H145" s="46"/>
      <c r="I145" s="47"/>
      <c r="J145" s="46"/>
      <c r="K145" s="47"/>
      <c r="L145" s="45"/>
      <c r="M145" s="47"/>
      <c r="N145" s="45"/>
      <c r="O145" s="47"/>
      <c r="P145" s="45"/>
      <c r="Q145" s="47"/>
      <c r="R145" s="45"/>
      <c r="S145" s="13"/>
      <c r="T145" s="14"/>
      <c r="U145" s="13"/>
      <c r="V145" s="25"/>
      <c r="W145" s="13"/>
      <c r="X145" s="14"/>
      <c r="Y145" s="13"/>
      <c r="Z145" s="69"/>
      <c r="AA145" s="15">
        <f t="shared" si="15"/>
        <v>0</v>
      </c>
      <c r="AB145" s="9">
        <v>7</v>
      </c>
      <c r="AE145" s="45">
        <v>8</v>
      </c>
      <c r="AG145" s="25">
        <v>8.8000000000000007</v>
      </c>
      <c r="AI145" s="25">
        <v>9.6</v>
      </c>
      <c r="AK145" s="25">
        <v>12</v>
      </c>
      <c r="AM145" s="25">
        <v>16</v>
      </c>
    </row>
    <row r="146" spans="1:39" hidden="1">
      <c r="A146" s="9">
        <f t="shared" si="14"/>
        <v>8</v>
      </c>
      <c r="B146" s="10"/>
      <c r="C146" s="11"/>
      <c r="D146" s="12"/>
      <c r="E146" s="47"/>
      <c r="F146" s="45"/>
      <c r="G146" s="47"/>
      <c r="H146" s="46"/>
      <c r="I146" s="47"/>
      <c r="J146" s="46"/>
      <c r="K146" s="47"/>
      <c r="L146" s="45"/>
      <c r="M146" s="47"/>
      <c r="N146" s="45"/>
      <c r="O146" s="47"/>
      <c r="P146" s="45"/>
      <c r="Q146" s="47"/>
      <c r="R146" s="45"/>
      <c r="S146" s="13"/>
      <c r="T146" s="14"/>
      <c r="U146" s="13"/>
      <c r="V146" s="25"/>
      <c r="W146" s="13"/>
      <c r="X146" s="14"/>
      <c r="Y146" s="13"/>
      <c r="Z146" s="69"/>
      <c r="AA146" s="15">
        <f t="shared" si="15"/>
        <v>0</v>
      </c>
      <c r="AB146" s="9">
        <v>8</v>
      </c>
      <c r="AE146" s="45">
        <v>6</v>
      </c>
      <c r="AG146" s="25">
        <v>6.6</v>
      </c>
      <c r="AI146" s="25">
        <v>7.2</v>
      </c>
      <c r="AK146" s="25">
        <v>9</v>
      </c>
      <c r="AM146" s="25">
        <v>12</v>
      </c>
    </row>
    <row r="147" spans="1:39" hidden="1">
      <c r="A147" s="9">
        <f t="shared" si="14"/>
        <v>9</v>
      </c>
      <c r="B147" s="10"/>
      <c r="C147" s="11"/>
      <c r="D147" s="12"/>
      <c r="E147" s="47"/>
      <c r="F147" s="45"/>
      <c r="G147" s="47"/>
      <c r="H147" s="46"/>
      <c r="I147" s="47"/>
      <c r="J147" s="46"/>
      <c r="K147" s="47"/>
      <c r="L147" s="45"/>
      <c r="M147" s="47"/>
      <c r="N147" s="45"/>
      <c r="O147" s="47"/>
      <c r="P147" s="45"/>
      <c r="Q147" s="47"/>
      <c r="R147" s="45"/>
      <c r="S147" s="13"/>
      <c r="T147" s="14"/>
      <c r="U147" s="13"/>
      <c r="V147" s="25"/>
      <c r="W147" s="13"/>
      <c r="X147" s="14"/>
      <c r="Y147" s="13"/>
      <c r="Z147" s="69"/>
      <c r="AA147" s="15">
        <f t="shared" si="15"/>
        <v>0</v>
      </c>
      <c r="AB147" s="9">
        <v>9</v>
      </c>
      <c r="AE147" s="45">
        <v>4</v>
      </c>
      <c r="AG147" s="25">
        <v>4.4000000000000004</v>
      </c>
      <c r="AI147" s="25">
        <v>4.8</v>
      </c>
      <c r="AK147" s="25">
        <v>6</v>
      </c>
      <c r="AM147" s="25">
        <v>8</v>
      </c>
    </row>
    <row r="148" spans="1:39" hidden="1">
      <c r="A148" s="9">
        <f t="shared" si="14"/>
        <v>10</v>
      </c>
      <c r="B148" s="10"/>
      <c r="C148" s="11"/>
      <c r="D148" s="12"/>
      <c r="E148" s="47"/>
      <c r="F148" s="45"/>
      <c r="G148" s="47"/>
      <c r="H148" s="46"/>
      <c r="I148" s="47"/>
      <c r="J148" s="46"/>
      <c r="K148" s="47"/>
      <c r="L148" s="45"/>
      <c r="M148" s="47"/>
      <c r="N148" s="45"/>
      <c r="O148" s="47"/>
      <c r="P148" s="45"/>
      <c r="Q148" s="47"/>
      <c r="R148" s="45"/>
      <c r="S148" s="13"/>
      <c r="T148" s="14"/>
      <c r="U148" s="13"/>
      <c r="V148" s="25"/>
      <c r="W148" s="13"/>
      <c r="X148" s="14"/>
      <c r="Y148" s="13"/>
      <c r="Z148" s="69"/>
      <c r="AA148" s="15">
        <f t="shared" si="15"/>
        <v>0</v>
      </c>
      <c r="AB148" s="9">
        <v>10</v>
      </c>
      <c r="AE148" s="45">
        <v>2</v>
      </c>
      <c r="AG148" s="25">
        <v>2.2000000000000002</v>
      </c>
      <c r="AI148" s="25">
        <v>2.4</v>
      </c>
      <c r="AK148" s="25">
        <v>3</v>
      </c>
      <c r="AM148" s="25">
        <v>4</v>
      </c>
    </row>
    <row r="149" spans="1:39" hidden="1">
      <c r="A149" s="9">
        <f t="shared" si="14"/>
        <v>11</v>
      </c>
      <c r="B149" s="10"/>
      <c r="C149" s="11"/>
      <c r="D149" s="12"/>
      <c r="E149" s="47"/>
      <c r="F149" s="45"/>
      <c r="G149" s="47"/>
      <c r="H149" s="46"/>
      <c r="I149" s="47"/>
      <c r="J149" s="46"/>
      <c r="K149" s="47"/>
      <c r="L149" s="45"/>
      <c r="M149" s="47"/>
      <c r="N149" s="45"/>
      <c r="O149" s="47"/>
      <c r="P149" s="45"/>
      <c r="Q149" s="47"/>
      <c r="R149" s="45"/>
      <c r="S149" s="13"/>
      <c r="T149" s="14"/>
      <c r="U149" s="13"/>
      <c r="V149" s="25"/>
      <c r="W149" s="13"/>
      <c r="X149" s="14"/>
      <c r="Y149" s="13"/>
      <c r="Z149" s="69"/>
      <c r="AA149" s="15">
        <f t="shared" si="15"/>
        <v>0</v>
      </c>
      <c r="AB149" s="9">
        <v>11</v>
      </c>
      <c r="AE149" s="16">
        <f>SUM(AE139:AE148)</f>
        <v>175</v>
      </c>
      <c r="AG149" s="16">
        <f>SUM(AG139:AG148)</f>
        <v>192.5</v>
      </c>
      <c r="AI149" s="16">
        <f>SUM(AI139:AI148)</f>
        <v>210</v>
      </c>
      <c r="AK149" s="16">
        <f>SUM(AK139:AK148)</f>
        <v>262.5</v>
      </c>
      <c r="AM149" s="16">
        <f>SUM(AM139:AM148)</f>
        <v>350</v>
      </c>
    </row>
    <row r="150" spans="1:39" hidden="1">
      <c r="A150" s="9">
        <f t="shared" si="14"/>
        <v>12</v>
      </c>
      <c r="B150" s="10"/>
      <c r="C150" s="11"/>
      <c r="D150" s="12"/>
      <c r="E150" s="47"/>
      <c r="F150" s="45"/>
      <c r="G150" s="47"/>
      <c r="H150" s="46"/>
      <c r="I150" s="47"/>
      <c r="J150" s="46"/>
      <c r="K150" s="47"/>
      <c r="L150" s="45"/>
      <c r="M150" s="47"/>
      <c r="N150" s="45"/>
      <c r="O150" s="47"/>
      <c r="P150" s="45"/>
      <c r="Q150" s="47"/>
      <c r="R150" s="45"/>
      <c r="S150" s="13"/>
      <c r="T150" s="14"/>
      <c r="U150" s="13"/>
      <c r="V150" s="14"/>
      <c r="W150" s="13"/>
      <c r="X150" s="14"/>
      <c r="Y150" s="13"/>
      <c r="Z150" s="69"/>
      <c r="AA150" s="15">
        <f t="shared" si="15"/>
        <v>0</v>
      </c>
      <c r="AB150" s="9">
        <v>12</v>
      </c>
    </row>
    <row r="151" spans="1:39" hidden="1">
      <c r="E151" s="17">
        <f t="shared" ref="E151:AA151" si="16">SUM(E139:E150)</f>
        <v>72</v>
      </c>
      <c r="F151" s="18">
        <f t="shared" si="16"/>
        <v>50</v>
      </c>
      <c r="G151" s="17">
        <f t="shared" si="16"/>
        <v>449</v>
      </c>
      <c r="H151" s="18">
        <f t="shared" si="16"/>
        <v>127.5</v>
      </c>
      <c r="I151" s="17">
        <f t="shared" si="16"/>
        <v>168</v>
      </c>
      <c r="J151" s="18">
        <f t="shared" si="16"/>
        <v>85</v>
      </c>
      <c r="K151" s="17">
        <f t="shared" si="16"/>
        <v>0</v>
      </c>
      <c r="L151" s="18">
        <f t="shared" si="16"/>
        <v>0</v>
      </c>
      <c r="M151" s="17">
        <f t="shared" si="16"/>
        <v>0</v>
      </c>
      <c r="N151" s="18">
        <f t="shared" si="16"/>
        <v>0</v>
      </c>
      <c r="O151" s="17">
        <f t="shared" si="16"/>
        <v>156</v>
      </c>
      <c r="P151" s="18">
        <f t="shared" si="16"/>
        <v>75</v>
      </c>
      <c r="Q151" s="17">
        <f t="shared" si="16"/>
        <v>75</v>
      </c>
      <c r="R151" s="18">
        <f t="shared" si="16"/>
        <v>50</v>
      </c>
      <c r="S151" s="17">
        <f t="shared" si="16"/>
        <v>151</v>
      </c>
      <c r="T151" s="18">
        <f t="shared" si="16"/>
        <v>85</v>
      </c>
      <c r="U151" s="17">
        <f t="shared" si="16"/>
        <v>0</v>
      </c>
      <c r="V151" s="18">
        <f t="shared" si="16"/>
        <v>0</v>
      </c>
      <c r="W151" s="17">
        <f t="shared" si="16"/>
        <v>0</v>
      </c>
      <c r="X151" s="18">
        <f t="shared" si="16"/>
        <v>0</v>
      </c>
      <c r="Y151" s="18"/>
      <c r="Z151" s="18"/>
      <c r="AA151" s="18">
        <f t="shared" si="16"/>
        <v>472.5</v>
      </c>
    </row>
    <row r="152" spans="1:39" hidden="1">
      <c r="B152" s="19"/>
      <c r="C152" s="20"/>
      <c r="D152" s="20"/>
      <c r="E152" s="20"/>
      <c r="F152" s="21"/>
      <c r="G152" s="20"/>
      <c r="H152" s="21"/>
      <c r="I152" s="20"/>
      <c r="J152" s="21"/>
      <c r="K152" s="20"/>
      <c r="L152" s="21"/>
      <c r="M152" s="20"/>
      <c r="N152" s="21"/>
      <c r="O152" s="20"/>
      <c r="P152" s="21"/>
      <c r="Q152" s="20"/>
      <c r="R152" s="21"/>
      <c r="S152" s="21"/>
      <c r="T152" s="21"/>
      <c r="U152" s="21"/>
      <c r="V152" s="21"/>
      <c r="W152" s="21"/>
      <c r="X152" s="21"/>
      <c r="Y152" s="21"/>
      <c r="Z152" s="21"/>
      <c r="AA152" s="22">
        <f>SUM(F151,H151,J151,L151,N151,P151,R151,T151,V151,X151)</f>
        <v>472.5</v>
      </c>
    </row>
    <row r="153" spans="1:39" hidden="1"/>
    <row r="154" spans="1:39" hidden="1"/>
    <row r="155" spans="1:39" hidden="1"/>
  </sheetData>
  <sortState xmlns:xlrd2="http://schemas.microsoft.com/office/spreadsheetml/2017/richdata2" ref="B61:AA82">
    <sortCondition descending="1" ref="AA61:AA82"/>
  </sortState>
  <mergeCells count="124">
    <mergeCell ref="AB137:AB138"/>
    <mergeCell ref="Q110:R111"/>
    <mergeCell ref="S110:T111"/>
    <mergeCell ref="U110:V111"/>
    <mergeCell ref="W110:X111"/>
    <mergeCell ref="U135:V135"/>
    <mergeCell ref="AB111:AB112"/>
    <mergeCell ref="Q136:R137"/>
    <mergeCell ref="S136:T137"/>
    <mergeCell ref="U136:V137"/>
    <mergeCell ref="W136:X137"/>
    <mergeCell ref="A134:AA134"/>
    <mergeCell ref="E135:F135"/>
    <mergeCell ref="G135:H135"/>
    <mergeCell ref="I135:J135"/>
    <mergeCell ref="K135:L135"/>
    <mergeCell ref="M135:N135"/>
    <mergeCell ref="C136:C137"/>
    <mergeCell ref="E136:F137"/>
    <mergeCell ref="G136:H137"/>
    <mergeCell ref="I136:J137"/>
    <mergeCell ref="A138:B138"/>
    <mergeCell ref="W135:X135"/>
    <mergeCell ref="A136:A137"/>
    <mergeCell ref="B136:B137"/>
    <mergeCell ref="I110:J111"/>
    <mergeCell ref="K110:L111"/>
    <mergeCell ref="M110:N111"/>
    <mergeCell ref="A112:B112"/>
    <mergeCell ref="A129:AA129"/>
    <mergeCell ref="A130:AA130"/>
    <mergeCell ref="A132:AA132"/>
    <mergeCell ref="O135:P135"/>
    <mergeCell ref="Q135:R135"/>
    <mergeCell ref="S135:T135"/>
    <mergeCell ref="A110:A111"/>
    <mergeCell ref="B110:B111"/>
    <mergeCell ref="C110:C111"/>
    <mergeCell ref="E110:F111"/>
    <mergeCell ref="G110:H111"/>
    <mergeCell ref="O110:P111"/>
    <mergeCell ref="K136:L137"/>
    <mergeCell ref="M136:N137"/>
    <mergeCell ref="O136:P137"/>
    <mergeCell ref="Y110:Z111"/>
    <mergeCell ref="Y135:Z135"/>
    <mergeCell ref="Y136:Z137"/>
    <mergeCell ref="A103:AA103"/>
    <mergeCell ref="M58:N59"/>
    <mergeCell ref="O58:P59"/>
    <mergeCell ref="I58:J59"/>
    <mergeCell ref="K58:L59"/>
    <mergeCell ref="A104:AA104"/>
    <mergeCell ref="A106:AA106"/>
    <mergeCell ref="M109:N109"/>
    <mergeCell ref="O109:P109"/>
    <mergeCell ref="Q109:R109"/>
    <mergeCell ref="U109:V109"/>
    <mergeCell ref="A108:AA108"/>
    <mergeCell ref="E109:F109"/>
    <mergeCell ref="G109:H109"/>
    <mergeCell ref="I109:J109"/>
    <mergeCell ref="K109:L109"/>
    <mergeCell ref="S109:T109"/>
    <mergeCell ref="W109:X109"/>
    <mergeCell ref="Y58:Z59"/>
    <mergeCell ref="Y109:Z109"/>
    <mergeCell ref="AB9:AB10"/>
    <mergeCell ref="A51:AA51"/>
    <mergeCell ref="A10:B10"/>
    <mergeCell ref="A8:A9"/>
    <mergeCell ref="B8:B9"/>
    <mergeCell ref="I8:J9"/>
    <mergeCell ref="M8:N9"/>
    <mergeCell ref="E8:F9"/>
    <mergeCell ref="AB59:AB60"/>
    <mergeCell ref="A60:B60"/>
    <mergeCell ref="S57:T57"/>
    <mergeCell ref="U57:V57"/>
    <mergeCell ref="W57:X57"/>
    <mergeCell ref="A58:A59"/>
    <mergeCell ref="B58:B59"/>
    <mergeCell ref="C58:C59"/>
    <mergeCell ref="E58:F59"/>
    <mergeCell ref="G58:H59"/>
    <mergeCell ref="Q58:R59"/>
    <mergeCell ref="S58:T59"/>
    <mergeCell ref="U58:V59"/>
    <mergeCell ref="W58:X59"/>
    <mergeCell ref="A56:AA56"/>
    <mergeCell ref="E57:F57"/>
    <mergeCell ref="A52:AA52"/>
    <mergeCell ref="A54:AA54"/>
    <mergeCell ref="G57:H57"/>
    <mergeCell ref="I57:J57"/>
    <mergeCell ref="K57:L57"/>
    <mergeCell ref="M57:N57"/>
    <mergeCell ref="O57:P57"/>
    <mergeCell ref="Q57:R57"/>
    <mergeCell ref="W7:X7"/>
    <mergeCell ref="Y7:Z7"/>
    <mergeCell ref="Y8:Z9"/>
    <mergeCell ref="Y57:Z57"/>
    <mergeCell ref="A1:AA1"/>
    <mergeCell ref="A4:AA4"/>
    <mergeCell ref="A2:AA2"/>
    <mergeCell ref="A6:AA6"/>
    <mergeCell ref="W8:X9"/>
    <mergeCell ref="U7:V7"/>
    <mergeCell ref="M7:N7"/>
    <mergeCell ref="Q8:R9"/>
    <mergeCell ref="S8:T9"/>
    <mergeCell ref="K8:L9"/>
    <mergeCell ref="C8:C9"/>
    <mergeCell ref="E7:F7"/>
    <mergeCell ref="K7:L7"/>
    <mergeCell ref="Q7:R7"/>
    <mergeCell ref="S7:T7"/>
    <mergeCell ref="U8:V9"/>
    <mergeCell ref="G7:H7"/>
    <mergeCell ref="I7:J7"/>
    <mergeCell ref="O7:P7"/>
    <mergeCell ref="O8:P9"/>
    <mergeCell ref="G8:H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59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44" style="1" bestFit="1" customWidth="1"/>
    <col min="3" max="3" width="12.28515625" style="1" customWidth="1"/>
    <col min="4" max="4" width="12.5703125" style="1" customWidth="1"/>
    <col min="5" max="5" width="10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6" width="11.85546875" style="1" customWidth="1"/>
    <col min="27" max="27" width="12.28515625" style="1" bestFit="1" customWidth="1"/>
    <col min="28" max="28" width="9.28515625" style="1" bestFit="1" customWidth="1"/>
    <col min="29" max="30" width="11.42578125" style="1" customWidth="1"/>
    <col min="31" max="31" width="10.28515625" style="1" hidden="1" customWidth="1"/>
    <col min="32" max="32" width="2.28515625" style="1" hidden="1" customWidth="1"/>
    <col min="33" max="33" width="10.85546875" style="1" hidden="1" customWidth="1"/>
    <col min="34" max="34" width="2.28515625" style="1" hidden="1" customWidth="1"/>
    <col min="35" max="35" width="10.85546875" style="1" hidden="1" customWidth="1"/>
    <col min="36" max="36" width="2.140625" style="1" hidden="1" customWidth="1"/>
    <col min="37" max="37" width="11.42578125" style="1" hidden="1" customWidth="1"/>
    <col min="38" max="38" width="1.85546875" style="2" hidden="1" customWidth="1"/>
    <col min="39" max="39" width="11.42578125" style="2" hidden="1" customWidth="1"/>
    <col min="40" max="49" width="11.42578125" style="1" customWidth="1"/>
    <col min="50" max="16384" width="11.42578125" style="1"/>
  </cols>
  <sheetData>
    <row r="1" spans="1:39" s="2" customFormat="1" ht="23.25">
      <c r="A1" s="126" t="s">
        <v>259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8"/>
    </row>
    <row r="2" spans="1:39" s="2" customFormat="1" ht="24" thickBot="1">
      <c r="A2" s="132" t="s">
        <v>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4"/>
    </row>
    <row r="3" spans="1:39" s="2" customFormat="1" ht="17.25" thickBot="1"/>
    <row r="4" spans="1:39" s="2" customFormat="1" ht="20.25" thickBot="1">
      <c r="A4" s="129" t="s">
        <v>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1"/>
    </row>
    <row r="5" spans="1:39" s="2" customFormat="1" ht="17.25" thickBot="1"/>
    <row r="6" spans="1:39" s="2" customFormat="1" ht="20.25" thickBot="1">
      <c r="A6" s="135" t="s">
        <v>265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7"/>
    </row>
    <row r="7" spans="1:39" s="2" customFormat="1" ht="17.25" thickBot="1">
      <c r="E7" s="150">
        <f>JUV!E7</f>
        <v>44578</v>
      </c>
      <c r="F7" s="156"/>
      <c r="G7" s="148" t="str">
        <f>JUV!G7</f>
        <v>09; 10 y 11/02/2022</v>
      </c>
      <c r="H7" s="149"/>
      <c r="I7" s="150">
        <f>JUV!I7</f>
        <v>44621</v>
      </c>
      <c r="J7" s="156"/>
      <c r="K7" s="150">
        <f>JUV!K7</f>
        <v>44654</v>
      </c>
      <c r="L7" s="156"/>
      <c r="M7" s="150">
        <f>JUV!M7</f>
        <v>44689</v>
      </c>
      <c r="N7" s="156"/>
      <c r="O7" s="150" t="str">
        <f>JUV!O7</f>
        <v>28 y 29/05/2022</v>
      </c>
      <c r="P7" s="156"/>
      <c r="Q7" s="150">
        <f>JUV!Q7</f>
        <v>44738</v>
      </c>
      <c r="R7" s="156"/>
      <c r="S7" s="150">
        <f>JUV!S7</f>
        <v>44760</v>
      </c>
      <c r="T7" s="156"/>
      <c r="U7" s="150">
        <f>JUV!U7</f>
        <v>44808</v>
      </c>
      <c r="V7" s="156"/>
      <c r="W7" s="150">
        <f>JUV!W7</f>
        <v>44844</v>
      </c>
      <c r="X7" s="156"/>
      <c r="Y7" s="142">
        <v>44878</v>
      </c>
      <c r="Z7" s="143"/>
      <c r="AL7" s="71"/>
      <c r="AM7" s="71"/>
    </row>
    <row r="8" spans="1:39" s="2" customFormat="1" ht="16.5" customHeight="1" thickBot="1">
      <c r="A8" s="154" t="s">
        <v>0</v>
      </c>
      <c r="B8" s="154" t="s">
        <v>1</v>
      </c>
      <c r="C8" s="144" t="s">
        <v>7</v>
      </c>
      <c r="D8" s="3" t="s">
        <v>8</v>
      </c>
      <c r="E8" s="138" t="str">
        <f>JUV!E8</f>
        <v>Necochea Golf Club - POJ -</v>
      </c>
      <c r="F8" s="139"/>
      <c r="G8" s="138" t="str">
        <f>JUV!G8</f>
        <v>Sierra de los Padres GC - AMD -</v>
      </c>
      <c r="H8" s="139"/>
      <c r="I8" s="138" t="str">
        <f>JUV!I8</f>
        <v>El Valle de Tandil Golf Club</v>
      </c>
      <c r="J8" s="139"/>
      <c r="K8" s="138" t="str">
        <f>JUV!K8</f>
        <v>Miramar Links</v>
      </c>
      <c r="L8" s="139"/>
      <c r="M8" s="138" t="str">
        <f>JUV!M8</f>
        <v>Tandil Golf Club</v>
      </c>
      <c r="N8" s="139"/>
      <c r="O8" s="138" t="str">
        <f>JUV!O8</f>
        <v>Villa Gesell Golf Club</v>
      </c>
      <c r="P8" s="139"/>
      <c r="Q8" s="138" t="str">
        <f>JUV!Q8</f>
        <v>Cariló Golf</v>
      </c>
      <c r="R8" s="139"/>
      <c r="S8" s="138" t="str">
        <f>JUV!S8</f>
        <v>Mar del Plata Golf Club Cancha Vieja</v>
      </c>
      <c r="T8" s="139"/>
      <c r="U8" s="138" t="str">
        <f>JUV!U8</f>
        <v>Costa Esmeralda Golf &amp; Links</v>
      </c>
      <c r="V8" s="139"/>
      <c r="W8" s="138" t="str">
        <f>JUV!W8</f>
        <v>Links Pinamar S.A.</v>
      </c>
      <c r="X8" s="139"/>
      <c r="Y8" s="138" t="s">
        <v>361</v>
      </c>
      <c r="Z8" s="139"/>
    </row>
    <row r="9" spans="1:39" s="2" customFormat="1" ht="17.25" thickBot="1">
      <c r="A9" s="155"/>
      <c r="B9" s="155"/>
      <c r="C9" s="145"/>
      <c r="D9" s="4" t="s">
        <v>9</v>
      </c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40"/>
      <c r="P9" s="141"/>
      <c r="Q9" s="140"/>
      <c r="R9" s="141"/>
      <c r="S9" s="140"/>
      <c r="T9" s="141"/>
      <c r="U9" s="140"/>
      <c r="V9" s="141"/>
      <c r="W9" s="140"/>
      <c r="X9" s="141"/>
      <c r="Y9" s="140"/>
      <c r="Z9" s="141"/>
      <c r="AB9" s="154" t="s">
        <v>0</v>
      </c>
    </row>
    <row r="10" spans="1:39" s="2" customFormat="1" ht="17.25" thickBot="1">
      <c r="A10" s="152"/>
      <c r="B10" s="153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3" t="s">
        <v>3</v>
      </c>
      <c r="L10" s="34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33" t="s">
        <v>3</v>
      </c>
      <c r="Z10" s="34" t="s">
        <v>4</v>
      </c>
      <c r="AA10" s="38" t="s">
        <v>2</v>
      </c>
      <c r="AB10" s="155"/>
      <c r="AG10" s="8">
        <v>0.1</v>
      </c>
      <c r="AI10" s="8">
        <v>0.2</v>
      </c>
      <c r="AK10" s="8">
        <v>0.5</v>
      </c>
      <c r="AM10" s="8">
        <v>1</v>
      </c>
    </row>
    <row r="11" spans="1:39" s="2" customFormat="1">
      <c r="A11" s="9">
        <f>AB11</f>
        <v>1</v>
      </c>
      <c r="B11" s="10" t="s">
        <v>193</v>
      </c>
      <c r="C11" s="11" t="s">
        <v>16</v>
      </c>
      <c r="D11" s="12">
        <v>38884</v>
      </c>
      <c r="E11" s="47">
        <v>75</v>
      </c>
      <c r="F11" s="45">
        <v>35</v>
      </c>
      <c r="G11" s="47"/>
      <c r="H11" s="45"/>
      <c r="I11" s="47">
        <v>83</v>
      </c>
      <c r="J11" s="45">
        <v>12</v>
      </c>
      <c r="K11" s="47">
        <v>74</v>
      </c>
      <c r="L11" s="45">
        <v>60</v>
      </c>
      <c r="M11" s="47">
        <v>73</v>
      </c>
      <c r="N11" s="45">
        <v>70</v>
      </c>
      <c r="O11" s="47">
        <v>159</v>
      </c>
      <c r="P11" s="45">
        <v>30</v>
      </c>
      <c r="Q11" s="47">
        <v>73</v>
      </c>
      <c r="R11" s="45">
        <v>100</v>
      </c>
      <c r="S11" s="13">
        <v>74</v>
      </c>
      <c r="T11" s="115"/>
      <c r="U11" s="13">
        <v>78</v>
      </c>
      <c r="V11" s="14">
        <v>85</v>
      </c>
      <c r="W11" s="13">
        <v>74</v>
      </c>
      <c r="X11" s="14">
        <v>100</v>
      </c>
      <c r="Y11" s="13">
        <v>71</v>
      </c>
      <c r="Z11" s="14">
        <v>100</v>
      </c>
      <c r="AA11" s="15">
        <f>SUM(F11,H11+J11+L11+N11+R11+P11+T11+V11+X11+Z11)</f>
        <v>592</v>
      </c>
      <c r="AB11" s="9">
        <v>1</v>
      </c>
      <c r="AE11" s="14">
        <v>100</v>
      </c>
      <c r="AG11" s="14">
        <v>110</v>
      </c>
      <c r="AI11" s="14">
        <v>120</v>
      </c>
      <c r="AK11" s="45">
        <v>150</v>
      </c>
      <c r="AM11" s="25">
        <v>200</v>
      </c>
    </row>
    <row r="12" spans="1:39" s="2" customFormat="1">
      <c r="A12" s="9">
        <f t="shared" ref="A12:A33" si="0">AB12</f>
        <v>2</v>
      </c>
      <c r="B12" s="10" t="s">
        <v>198</v>
      </c>
      <c r="C12" s="11" t="s">
        <v>15</v>
      </c>
      <c r="D12" s="12">
        <v>38888</v>
      </c>
      <c r="E12" s="47">
        <v>73</v>
      </c>
      <c r="F12" s="45">
        <v>85</v>
      </c>
      <c r="G12" s="47">
        <v>230</v>
      </c>
      <c r="H12" s="45">
        <v>52.5</v>
      </c>
      <c r="I12" s="47">
        <v>75</v>
      </c>
      <c r="J12" s="45">
        <v>85</v>
      </c>
      <c r="K12" s="47">
        <v>79</v>
      </c>
      <c r="L12" s="102"/>
      <c r="M12" s="47">
        <v>72</v>
      </c>
      <c r="N12" s="45">
        <v>100</v>
      </c>
      <c r="O12" s="47">
        <v>150</v>
      </c>
      <c r="P12" s="45">
        <v>75</v>
      </c>
      <c r="Q12" s="47">
        <v>75</v>
      </c>
      <c r="R12" s="45">
        <v>50</v>
      </c>
      <c r="S12" s="13">
        <v>71</v>
      </c>
      <c r="T12" s="14">
        <v>53.33</v>
      </c>
      <c r="U12" s="13">
        <v>78</v>
      </c>
      <c r="V12" s="114">
        <v>85</v>
      </c>
      <c r="W12" s="13"/>
      <c r="X12" s="14"/>
      <c r="Y12" s="13"/>
      <c r="Z12" s="14"/>
      <c r="AA12" s="15">
        <f>SUM(F12,H12+J12+L12+N12+R12+P12+T12+V12+X12+Z12)</f>
        <v>585.82999999999993</v>
      </c>
      <c r="AB12" s="9">
        <v>2</v>
      </c>
      <c r="AE12" s="14">
        <v>70</v>
      </c>
      <c r="AG12" s="14">
        <v>77</v>
      </c>
      <c r="AI12" s="14">
        <v>84</v>
      </c>
      <c r="AK12" s="45">
        <v>105</v>
      </c>
      <c r="AM12" s="25">
        <v>140</v>
      </c>
    </row>
    <row r="13" spans="1:39" s="2" customFormat="1">
      <c r="A13" s="9">
        <f t="shared" si="0"/>
        <v>3</v>
      </c>
      <c r="B13" s="10" t="s">
        <v>194</v>
      </c>
      <c r="C13" s="11" t="s">
        <v>15</v>
      </c>
      <c r="D13" s="12">
        <v>38874</v>
      </c>
      <c r="E13" s="47">
        <v>82</v>
      </c>
      <c r="F13" s="102"/>
      <c r="G13" s="47">
        <v>229</v>
      </c>
      <c r="H13" s="45">
        <v>75</v>
      </c>
      <c r="I13" s="47">
        <v>78</v>
      </c>
      <c r="J13" s="45">
        <v>40</v>
      </c>
      <c r="K13" s="47">
        <v>77</v>
      </c>
      <c r="L13" s="45">
        <v>30</v>
      </c>
      <c r="M13" s="47">
        <v>74</v>
      </c>
      <c r="N13" s="45">
        <v>50</v>
      </c>
      <c r="O13" s="47">
        <v>146</v>
      </c>
      <c r="P13" s="45">
        <v>150</v>
      </c>
      <c r="Q13" s="47">
        <v>74</v>
      </c>
      <c r="R13" s="45">
        <v>70</v>
      </c>
      <c r="S13" s="13"/>
      <c r="T13" s="25"/>
      <c r="U13" s="13">
        <v>80</v>
      </c>
      <c r="V13" s="14">
        <v>45</v>
      </c>
      <c r="W13" s="13"/>
      <c r="X13" s="14"/>
      <c r="Y13" s="13"/>
      <c r="Z13" s="14"/>
      <c r="AA13" s="15">
        <f>SUM(F13,H13+J13+L13+N13+R13+P13+T13+V13+X13+Z13)</f>
        <v>460</v>
      </c>
      <c r="AB13" s="9">
        <v>3</v>
      </c>
      <c r="AE13" s="14">
        <v>50</v>
      </c>
      <c r="AG13" s="14">
        <v>55</v>
      </c>
      <c r="AI13" s="14">
        <v>60</v>
      </c>
      <c r="AK13" s="45">
        <v>75</v>
      </c>
      <c r="AM13" s="25">
        <v>100</v>
      </c>
    </row>
    <row r="14" spans="1:39" s="2" customFormat="1">
      <c r="A14" s="9">
        <f t="shared" si="0"/>
        <v>4</v>
      </c>
      <c r="B14" s="10" t="s">
        <v>206</v>
      </c>
      <c r="C14" s="11" t="s">
        <v>11</v>
      </c>
      <c r="D14" s="12">
        <v>38888</v>
      </c>
      <c r="E14" s="47">
        <v>75</v>
      </c>
      <c r="F14" s="45">
        <v>35</v>
      </c>
      <c r="G14" s="47">
        <v>234</v>
      </c>
      <c r="H14" s="45">
        <v>22.5</v>
      </c>
      <c r="I14" s="47">
        <v>78</v>
      </c>
      <c r="J14" s="45">
        <v>40</v>
      </c>
      <c r="K14" s="47">
        <v>75</v>
      </c>
      <c r="L14" s="45">
        <v>40</v>
      </c>
      <c r="M14" s="47">
        <v>77</v>
      </c>
      <c r="N14" s="45">
        <v>30</v>
      </c>
      <c r="O14" s="47">
        <v>147</v>
      </c>
      <c r="P14" s="45">
        <v>105</v>
      </c>
      <c r="Q14" s="47">
        <v>81</v>
      </c>
      <c r="R14" s="102"/>
      <c r="S14" s="13">
        <v>81</v>
      </c>
      <c r="T14" s="14">
        <v>8</v>
      </c>
      <c r="U14" s="13"/>
      <c r="V14" s="14"/>
      <c r="W14" s="13">
        <v>75</v>
      </c>
      <c r="X14" s="114">
        <v>70</v>
      </c>
      <c r="Y14" s="13">
        <v>74</v>
      </c>
      <c r="Z14" s="14">
        <v>50</v>
      </c>
      <c r="AA14" s="15">
        <f>SUM(F14,H14+J14+L14+N14+R14+P14+T14+V14+X14+Z14)</f>
        <v>400.5</v>
      </c>
      <c r="AB14" s="9">
        <v>4</v>
      </c>
      <c r="AE14" s="14">
        <v>40</v>
      </c>
      <c r="AG14" s="14">
        <v>44</v>
      </c>
      <c r="AI14" s="14">
        <v>48</v>
      </c>
      <c r="AK14" s="45">
        <v>60</v>
      </c>
      <c r="AM14" s="25">
        <v>80</v>
      </c>
    </row>
    <row r="15" spans="1:39" s="2" customFormat="1">
      <c r="A15" s="9">
        <f t="shared" si="0"/>
        <v>5</v>
      </c>
      <c r="B15" s="10" t="s">
        <v>196</v>
      </c>
      <c r="C15" s="11" t="s">
        <v>12</v>
      </c>
      <c r="D15" s="12">
        <v>38833</v>
      </c>
      <c r="E15" s="47">
        <v>75</v>
      </c>
      <c r="F15" s="45">
        <v>35</v>
      </c>
      <c r="G15" s="47">
        <v>217</v>
      </c>
      <c r="H15" s="45">
        <v>150</v>
      </c>
      <c r="I15" s="47"/>
      <c r="J15" s="45"/>
      <c r="K15" s="47">
        <v>72</v>
      </c>
      <c r="L15" s="45">
        <v>100</v>
      </c>
      <c r="M15" s="47"/>
      <c r="N15" s="45"/>
      <c r="O15" s="47">
        <v>168</v>
      </c>
      <c r="P15" s="45">
        <v>15</v>
      </c>
      <c r="Q15" s="47">
        <v>84</v>
      </c>
      <c r="R15" s="45">
        <v>6</v>
      </c>
      <c r="S15" s="13">
        <v>77</v>
      </c>
      <c r="T15" s="102"/>
      <c r="U15" s="13">
        <v>80</v>
      </c>
      <c r="V15" s="14">
        <v>45</v>
      </c>
      <c r="W15" s="13">
        <v>77</v>
      </c>
      <c r="X15" s="14">
        <v>25</v>
      </c>
      <c r="Y15" s="13">
        <v>81</v>
      </c>
      <c r="Z15" s="14">
        <v>17.5</v>
      </c>
      <c r="AA15" s="15">
        <f>SUM(F15,H15+J15+L15+N15+R15+P15+T15+V15+X15+Z15)</f>
        <v>393.5</v>
      </c>
      <c r="AB15" s="9">
        <v>5</v>
      </c>
      <c r="AE15" s="14">
        <v>30</v>
      </c>
      <c r="AG15" s="14">
        <v>33</v>
      </c>
      <c r="AI15" s="14">
        <v>36</v>
      </c>
      <c r="AK15" s="45">
        <v>45</v>
      </c>
      <c r="AM15" s="25">
        <v>60</v>
      </c>
    </row>
    <row r="16" spans="1:39" s="2" customFormat="1">
      <c r="A16" s="9">
        <f t="shared" si="0"/>
        <v>6</v>
      </c>
      <c r="B16" s="10" t="s">
        <v>96</v>
      </c>
      <c r="C16" s="11" t="s">
        <v>15</v>
      </c>
      <c r="D16" s="12">
        <v>38299</v>
      </c>
      <c r="E16" s="47">
        <v>82</v>
      </c>
      <c r="F16" s="45">
        <v>5</v>
      </c>
      <c r="G16" s="47">
        <v>223</v>
      </c>
      <c r="H16" s="45">
        <v>105</v>
      </c>
      <c r="I16" s="47">
        <v>78</v>
      </c>
      <c r="J16" s="45">
        <v>40</v>
      </c>
      <c r="K16" s="47">
        <v>74</v>
      </c>
      <c r="L16" s="45">
        <v>60</v>
      </c>
      <c r="M16" s="47">
        <v>75</v>
      </c>
      <c r="N16" s="45">
        <v>40</v>
      </c>
      <c r="O16" s="47"/>
      <c r="P16" s="45"/>
      <c r="Q16" s="47">
        <v>78</v>
      </c>
      <c r="R16" s="45">
        <v>40</v>
      </c>
      <c r="S16" s="13">
        <v>69</v>
      </c>
      <c r="T16" s="179">
        <v>101</v>
      </c>
      <c r="U16" s="13"/>
      <c r="V16" s="14"/>
      <c r="W16" s="13"/>
      <c r="X16" s="14"/>
      <c r="Y16" s="13"/>
      <c r="Z16" s="14"/>
      <c r="AA16" s="15">
        <f>SUM(F16,H16+J16+L16+N16+R16+P16+T16+V16+X16+Z16)</f>
        <v>391</v>
      </c>
      <c r="AB16" s="9">
        <v>6</v>
      </c>
      <c r="AE16" s="14">
        <v>20</v>
      </c>
      <c r="AG16" s="14">
        <v>22</v>
      </c>
      <c r="AI16" s="14">
        <v>24</v>
      </c>
      <c r="AK16" s="45">
        <v>30</v>
      </c>
      <c r="AM16" s="25">
        <v>40</v>
      </c>
    </row>
    <row r="17" spans="1:39" s="2" customFormat="1">
      <c r="A17" s="9">
        <f t="shared" si="0"/>
        <v>7</v>
      </c>
      <c r="B17" s="10" t="s">
        <v>282</v>
      </c>
      <c r="C17" s="11" t="s">
        <v>15</v>
      </c>
      <c r="D17" s="12">
        <v>38715</v>
      </c>
      <c r="E17" s="47">
        <v>79</v>
      </c>
      <c r="F17" s="45">
        <v>11</v>
      </c>
      <c r="G17" s="47">
        <v>230</v>
      </c>
      <c r="H17" s="45">
        <v>52.5</v>
      </c>
      <c r="I17" s="47">
        <v>75</v>
      </c>
      <c r="J17" s="45">
        <v>85</v>
      </c>
      <c r="K17" s="47">
        <v>80</v>
      </c>
      <c r="L17" s="45">
        <v>11</v>
      </c>
      <c r="M17" s="47">
        <v>78</v>
      </c>
      <c r="N17" s="45">
        <v>15.67</v>
      </c>
      <c r="O17" s="47">
        <v>157</v>
      </c>
      <c r="P17" s="45">
        <v>45</v>
      </c>
      <c r="Q17" s="47">
        <v>84</v>
      </c>
      <c r="R17" s="102"/>
      <c r="S17" s="13">
        <v>71</v>
      </c>
      <c r="T17" s="14">
        <v>53.33</v>
      </c>
      <c r="U17" s="13">
        <v>83</v>
      </c>
      <c r="V17" s="14">
        <v>15</v>
      </c>
      <c r="W17" s="13">
        <v>78</v>
      </c>
      <c r="X17" s="14">
        <v>13.5</v>
      </c>
      <c r="Y17" s="13"/>
      <c r="Z17" s="14"/>
      <c r="AA17" s="15">
        <f>SUM(F17,H17+J17+L17+N17+R17+P17+T17+V17+X17+Z17)</f>
        <v>302</v>
      </c>
      <c r="AB17" s="9">
        <v>7</v>
      </c>
      <c r="AE17" s="14">
        <v>15</v>
      </c>
      <c r="AG17" s="14">
        <v>16.5</v>
      </c>
      <c r="AI17" s="14">
        <v>18</v>
      </c>
      <c r="AK17" s="45">
        <v>22.5</v>
      </c>
      <c r="AM17" s="25">
        <v>30</v>
      </c>
    </row>
    <row r="18" spans="1:39" s="2" customFormat="1">
      <c r="A18" s="9">
        <f t="shared" si="0"/>
        <v>8</v>
      </c>
      <c r="B18" s="10" t="s">
        <v>323</v>
      </c>
      <c r="C18" s="11" t="s">
        <v>16</v>
      </c>
      <c r="D18" s="12">
        <v>38147</v>
      </c>
      <c r="E18" s="47"/>
      <c r="F18" s="45"/>
      <c r="G18" s="47">
        <v>235</v>
      </c>
      <c r="H18" s="45">
        <v>18</v>
      </c>
      <c r="I18" s="47">
        <v>81</v>
      </c>
      <c r="J18" s="45">
        <v>17.5</v>
      </c>
      <c r="K18" s="47">
        <v>82</v>
      </c>
      <c r="L18" s="45">
        <v>5</v>
      </c>
      <c r="M18" s="47">
        <v>80</v>
      </c>
      <c r="N18" s="45">
        <v>9</v>
      </c>
      <c r="O18" s="47">
        <v>153</v>
      </c>
      <c r="P18" s="45">
        <v>60</v>
      </c>
      <c r="Q18" s="47">
        <v>81</v>
      </c>
      <c r="R18" s="45">
        <v>15.67</v>
      </c>
      <c r="S18" s="13">
        <v>71</v>
      </c>
      <c r="T18" s="114">
        <v>53.33</v>
      </c>
      <c r="U18" s="13">
        <v>85</v>
      </c>
      <c r="V18" s="102"/>
      <c r="W18" s="13">
        <v>77</v>
      </c>
      <c r="X18" s="14">
        <v>25</v>
      </c>
      <c r="Y18" s="13">
        <v>72</v>
      </c>
      <c r="Z18" s="14">
        <v>70</v>
      </c>
      <c r="AA18" s="15">
        <f>SUM(F18,H18+J18+L18+N18+R18+P18+T18+V18+X18+Z18)</f>
        <v>273.5</v>
      </c>
      <c r="AB18" s="9">
        <v>8</v>
      </c>
      <c r="AE18" s="14">
        <v>12</v>
      </c>
      <c r="AG18" s="14">
        <v>13.2</v>
      </c>
      <c r="AI18" s="14">
        <v>14.4</v>
      </c>
      <c r="AK18" s="45">
        <v>18</v>
      </c>
      <c r="AM18" s="25">
        <v>24</v>
      </c>
    </row>
    <row r="19" spans="1:39" s="2" customFormat="1">
      <c r="A19" s="9">
        <f t="shared" si="0"/>
        <v>9</v>
      </c>
      <c r="B19" s="10" t="s">
        <v>225</v>
      </c>
      <c r="C19" s="11" t="s">
        <v>14</v>
      </c>
      <c r="D19" s="12">
        <v>38892</v>
      </c>
      <c r="E19" s="47">
        <v>73</v>
      </c>
      <c r="F19" s="45">
        <v>85</v>
      </c>
      <c r="G19" s="47">
        <v>237</v>
      </c>
      <c r="H19" s="45">
        <v>10.5</v>
      </c>
      <c r="I19" s="47">
        <v>86</v>
      </c>
      <c r="J19" s="45">
        <v>5.25</v>
      </c>
      <c r="K19" s="47">
        <v>79</v>
      </c>
      <c r="L19" s="45">
        <v>17.5</v>
      </c>
      <c r="M19" s="47">
        <v>78</v>
      </c>
      <c r="N19" s="45">
        <v>15.67</v>
      </c>
      <c r="O19" s="47"/>
      <c r="P19" s="45"/>
      <c r="Q19" s="47">
        <v>80</v>
      </c>
      <c r="R19" s="45">
        <v>30</v>
      </c>
      <c r="S19" s="13">
        <v>80</v>
      </c>
      <c r="T19" s="14">
        <v>10</v>
      </c>
      <c r="U19" s="13">
        <v>97</v>
      </c>
      <c r="V19" s="14">
        <v>5</v>
      </c>
      <c r="W19" s="13">
        <v>76</v>
      </c>
      <c r="X19" s="14">
        <v>45</v>
      </c>
      <c r="Y19" s="13"/>
      <c r="Z19" s="14"/>
      <c r="AA19" s="15">
        <f>SUM(F19,H19+J19+L19+N19+R19+P19+T19+V19+X19+Z19)</f>
        <v>223.92000000000002</v>
      </c>
      <c r="AB19" s="9">
        <v>9</v>
      </c>
      <c r="AE19" s="14">
        <v>10</v>
      </c>
      <c r="AG19" s="14">
        <v>11</v>
      </c>
      <c r="AI19" s="14">
        <v>12</v>
      </c>
      <c r="AK19" s="45">
        <v>15</v>
      </c>
      <c r="AM19" s="25">
        <v>20</v>
      </c>
    </row>
    <row r="20" spans="1:39" s="2" customFormat="1">
      <c r="A20" s="9">
        <f t="shared" si="0"/>
        <v>10</v>
      </c>
      <c r="B20" s="10" t="s">
        <v>195</v>
      </c>
      <c r="C20" s="11" t="s">
        <v>18</v>
      </c>
      <c r="D20" s="12">
        <v>39044</v>
      </c>
      <c r="E20" s="47">
        <v>75</v>
      </c>
      <c r="F20" s="45">
        <v>35</v>
      </c>
      <c r="G20" s="47">
        <v>231</v>
      </c>
      <c r="H20" s="45">
        <v>30</v>
      </c>
      <c r="I20" s="47"/>
      <c r="J20" s="45"/>
      <c r="K20" s="47">
        <v>81</v>
      </c>
      <c r="L20" s="45">
        <v>8</v>
      </c>
      <c r="M20" s="47">
        <v>84</v>
      </c>
      <c r="N20" s="45">
        <v>3</v>
      </c>
      <c r="O20" s="47">
        <v>169</v>
      </c>
      <c r="P20" s="45">
        <v>12</v>
      </c>
      <c r="Q20" s="47">
        <v>85</v>
      </c>
      <c r="R20" s="45">
        <v>2.5</v>
      </c>
      <c r="S20" s="13"/>
      <c r="T20" s="14"/>
      <c r="U20" s="13">
        <v>82</v>
      </c>
      <c r="V20" s="14">
        <v>20</v>
      </c>
      <c r="W20" s="13">
        <v>76</v>
      </c>
      <c r="X20" s="14">
        <v>45</v>
      </c>
      <c r="Y20" s="13">
        <v>78</v>
      </c>
      <c r="Z20" s="14">
        <v>30</v>
      </c>
      <c r="AA20" s="15">
        <f>SUM(F20,H20+J20+L20+N20+R20+P20+T20+V20+X20+Z20)</f>
        <v>185.5</v>
      </c>
      <c r="AB20" s="9">
        <v>10</v>
      </c>
      <c r="AE20" s="14">
        <v>8</v>
      </c>
      <c r="AG20" s="14">
        <v>8.8000000000000007</v>
      </c>
      <c r="AI20" s="14">
        <v>9.6</v>
      </c>
      <c r="AK20" s="45">
        <v>12</v>
      </c>
      <c r="AM20" s="25">
        <v>16</v>
      </c>
    </row>
    <row r="21" spans="1:39" s="2" customFormat="1" ht="16.5" customHeight="1">
      <c r="A21" s="9">
        <f t="shared" si="0"/>
        <v>11</v>
      </c>
      <c r="B21" s="10" t="s">
        <v>59</v>
      </c>
      <c r="C21" s="11" t="s">
        <v>15</v>
      </c>
      <c r="D21" s="12">
        <v>38332</v>
      </c>
      <c r="E21" s="47"/>
      <c r="F21" s="45"/>
      <c r="G21" s="47">
        <v>253</v>
      </c>
      <c r="H21" s="45">
        <v>3</v>
      </c>
      <c r="I21" s="47">
        <v>86</v>
      </c>
      <c r="J21" s="45">
        <v>5.25</v>
      </c>
      <c r="K21" s="47">
        <v>84</v>
      </c>
      <c r="L21" s="45">
        <v>3</v>
      </c>
      <c r="M21" s="47">
        <v>80</v>
      </c>
      <c r="N21" s="45">
        <v>9</v>
      </c>
      <c r="O21" s="47">
        <v>162</v>
      </c>
      <c r="P21" s="45">
        <v>18</v>
      </c>
      <c r="Q21" s="47">
        <v>81</v>
      </c>
      <c r="R21" s="45">
        <v>15.67</v>
      </c>
      <c r="S21" s="13">
        <v>72</v>
      </c>
      <c r="T21" s="14">
        <v>30</v>
      </c>
      <c r="U21" s="13">
        <v>81</v>
      </c>
      <c r="V21" s="14">
        <v>30</v>
      </c>
      <c r="W21" s="13">
        <v>78</v>
      </c>
      <c r="X21" s="102"/>
      <c r="Y21" s="13">
        <v>75</v>
      </c>
      <c r="Z21" s="14">
        <v>40</v>
      </c>
      <c r="AA21" s="15">
        <f>SUM(F21,H21+J21+L21+N21+R21+P21+T21+V21+X21+Z21)</f>
        <v>153.92000000000002</v>
      </c>
      <c r="AB21" s="9">
        <v>11</v>
      </c>
      <c r="AE21" s="14">
        <v>6</v>
      </c>
      <c r="AG21" s="14">
        <v>6.6</v>
      </c>
      <c r="AI21" s="14">
        <v>7.2</v>
      </c>
      <c r="AK21" s="45">
        <v>9</v>
      </c>
      <c r="AM21" s="25">
        <v>12</v>
      </c>
    </row>
    <row r="22" spans="1:39" s="2" customFormat="1" ht="16.5" customHeight="1">
      <c r="A22" s="9">
        <f t="shared" si="0"/>
        <v>12</v>
      </c>
      <c r="B22" s="10" t="s">
        <v>197</v>
      </c>
      <c r="C22" s="11" t="s">
        <v>12</v>
      </c>
      <c r="D22" s="12">
        <v>38792</v>
      </c>
      <c r="E22" s="47">
        <v>79</v>
      </c>
      <c r="F22" s="45">
        <v>11</v>
      </c>
      <c r="G22" s="47">
        <v>236</v>
      </c>
      <c r="H22" s="45">
        <v>15</v>
      </c>
      <c r="I22" s="47">
        <v>86</v>
      </c>
      <c r="J22" s="102"/>
      <c r="K22" s="47">
        <v>80</v>
      </c>
      <c r="L22" s="45">
        <v>11</v>
      </c>
      <c r="M22" s="47">
        <v>78</v>
      </c>
      <c r="N22" s="45">
        <v>15.67</v>
      </c>
      <c r="O22" s="47">
        <v>170</v>
      </c>
      <c r="P22" s="45">
        <v>9</v>
      </c>
      <c r="Q22" s="47">
        <v>82</v>
      </c>
      <c r="R22" s="45">
        <v>10</v>
      </c>
      <c r="S22" s="13">
        <v>82</v>
      </c>
      <c r="T22" s="14">
        <v>6</v>
      </c>
      <c r="U22" s="13"/>
      <c r="V22" s="14"/>
      <c r="W22" s="13"/>
      <c r="X22" s="14"/>
      <c r="Y22" s="13"/>
      <c r="Z22" s="14"/>
      <c r="AA22" s="15">
        <f>SUM(F22,H22+J22+L22+N22+R22+P22+T22+V22+X22+Z22)</f>
        <v>77.67</v>
      </c>
      <c r="AB22" s="9">
        <v>12</v>
      </c>
      <c r="AE22" s="14">
        <v>4</v>
      </c>
      <c r="AG22" s="14">
        <v>4.4000000000000004</v>
      </c>
      <c r="AI22" s="14">
        <v>4.8</v>
      </c>
      <c r="AK22" s="45">
        <v>6</v>
      </c>
      <c r="AM22" s="25">
        <v>8</v>
      </c>
    </row>
    <row r="23" spans="1:39" s="2" customFormat="1" ht="16.5" customHeight="1">
      <c r="A23" s="9">
        <f t="shared" si="0"/>
        <v>13</v>
      </c>
      <c r="B23" s="10" t="s">
        <v>60</v>
      </c>
      <c r="C23" s="11" t="s">
        <v>15</v>
      </c>
      <c r="D23" s="12">
        <v>38341</v>
      </c>
      <c r="E23" s="47">
        <v>77</v>
      </c>
      <c r="F23" s="45">
        <v>15</v>
      </c>
      <c r="G23" s="47">
        <v>244</v>
      </c>
      <c r="H23" s="45">
        <v>5.25</v>
      </c>
      <c r="I23" s="47">
        <v>86</v>
      </c>
      <c r="J23" s="45">
        <v>5.25</v>
      </c>
      <c r="K23" s="47">
        <v>82</v>
      </c>
      <c r="L23" s="45">
        <v>5</v>
      </c>
      <c r="M23" s="47">
        <v>82</v>
      </c>
      <c r="N23" s="45">
        <v>6</v>
      </c>
      <c r="O23" s="47">
        <v>161</v>
      </c>
      <c r="P23" s="45">
        <v>22.5</v>
      </c>
      <c r="Q23" s="47"/>
      <c r="R23" s="45"/>
      <c r="S23" s="13">
        <v>76</v>
      </c>
      <c r="T23" s="14">
        <v>15</v>
      </c>
      <c r="U23" s="13"/>
      <c r="V23" s="14"/>
      <c r="W23" s="13"/>
      <c r="X23" s="14"/>
      <c r="Y23" s="13"/>
      <c r="Z23" s="69"/>
      <c r="AA23" s="15">
        <f>SUM(F23,H23+J23+L23+N23+R23+P23+T23+V23+X23+Z23)</f>
        <v>74</v>
      </c>
      <c r="AB23" s="9">
        <v>13</v>
      </c>
      <c r="AE23" s="14">
        <v>3</v>
      </c>
      <c r="AG23" s="14">
        <v>3.3</v>
      </c>
      <c r="AI23" s="14">
        <v>3.6</v>
      </c>
      <c r="AK23" s="45">
        <v>4.5</v>
      </c>
      <c r="AM23" s="25">
        <v>6</v>
      </c>
    </row>
    <row r="24" spans="1:39" s="2" customFormat="1" ht="16.5" customHeight="1">
      <c r="A24" s="9">
        <f t="shared" si="0"/>
        <v>14</v>
      </c>
      <c r="B24" s="10" t="s">
        <v>211</v>
      </c>
      <c r="C24" s="11" t="s">
        <v>12</v>
      </c>
      <c r="D24" s="12">
        <v>38848</v>
      </c>
      <c r="E24" s="47">
        <v>88</v>
      </c>
      <c r="F24" s="102"/>
      <c r="G24" s="47">
        <v>257</v>
      </c>
      <c r="H24" s="45">
        <v>1.5</v>
      </c>
      <c r="I24" s="47">
        <v>98</v>
      </c>
      <c r="J24" s="45">
        <v>0.5</v>
      </c>
      <c r="K24" s="47">
        <v>92</v>
      </c>
      <c r="L24" s="45">
        <v>0.5</v>
      </c>
      <c r="M24" s="47">
        <v>93</v>
      </c>
      <c r="N24" s="45">
        <v>1</v>
      </c>
      <c r="O24" s="47">
        <v>172</v>
      </c>
      <c r="P24" s="45">
        <v>6</v>
      </c>
      <c r="Q24" s="47">
        <v>84</v>
      </c>
      <c r="R24" s="45">
        <v>6</v>
      </c>
      <c r="S24" s="13">
        <v>90</v>
      </c>
      <c r="T24" s="102"/>
      <c r="U24" s="13">
        <v>90</v>
      </c>
      <c r="V24" s="25">
        <v>8</v>
      </c>
      <c r="W24" s="13">
        <v>81</v>
      </c>
      <c r="X24" s="14">
        <v>10</v>
      </c>
      <c r="Y24" s="13">
        <v>83</v>
      </c>
      <c r="Z24" s="69">
        <v>12</v>
      </c>
      <c r="AA24" s="15">
        <f>SUM(F24,H24+J24+L24+N24+R24+P24+T24+V24+X24+Z24)</f>
        <v>45.5</v>
      </c>
      <c r="AB24" s="9">
        <v>14</v>
      </c>
      <c r="AE24" s="14">
        <v>2</v>
      </c>
      <c r="AG24" s="14">
        <v>2.2000000000000002</v>
      </c>
      <c r="AI24" s="14">
        <v>2.4</v>
      </c>
      <c r="AK24" s="45">
        <v>3</v>
      </c>
      <c r="AM24" s="25">
        <v>4</v>
      </c>
    </row>
    <row r="25" spans="1:39" s="2" customFormat="1" ht="16.5" customHeight="1">
      <c r="A25" s="9">
        <f t="shared" si="0"/>
        <v>15</v>
      </c>
      <c r="B25" s="10" t="s">
        <v>285</v>
      </c>
      <c r="C25" s="11" t="s">
        <v>12</v>
      </c>
      <c r="D25" s="12">
        <v>38609</v>
      </c>
      <c r="E25" s="47">
        <v>83</v>
      </c>
      <c r="F25" s="45">
        <v>2</v>
      </c>
      <c r="G25" s="47">
        <v>244</v>
      </c>
      <c r="H25" s="45">
        <v>5.25</v>
      </c>
      <c r="I25" s="47"/>
      <c r="J25" s="45"/>
      <c r="K25" s="47">
        <v>95</v>
      </c>
      <c r="L25" s="45">
        <v>0.5</v>
      </c>
      <c r="M25" s="47">
        <v>83</v>
      </c>
      <c r="N25" s="45">
        <v>4</v>
      </c>
      <c r="O25" s="47">
        <v>178</v>
      </c>
      <c r="P25" s="45">
        <v>1.5</v>
      </c>
      <c r="Q25" s="47">
        <v>95</v>
      </c>
      <c r="R25" s="45">
        <v>1</v>
      </c>
      <c r="S25" s="13">
        <v>85</v>
      </c>
      <c r="T25" s="14">
        <v>3.5</v>
      </c>
      <c r="U25" s="13"/>
      <c r="V25" s="25"/>
      <c r="W25" s="13">
        <v>83</v>
      </c>
      <c r="X25" s="14">
        <v>8</v>
      </c>
      <c r="Y25" s="13">
        <v>86</v>
      </c>
      <c r="Z25" s="69">
        <v>10</v>
      </c>
      <c r="AA25" s="15">
        <f>SUM(F25,H25+J25+L25+N25+R25+P25+T25+V25+X25+Z25)</f>
        <v>35.75</v>
      </c>
      <c r="AB25" s="9">
        <v>15</v>
      </c>
      <c r="AE25" s="14">
        <v>1</v>
      </c>
      <c r="AG25" s="14">
        <v>1.1000000000000001</v>
      </c>
      <c r="AI25" s="14">
        <v>1.2</v>
      </c>
      <c r="AK25" s="45">
        <v>1.5</v>
      </c>
      <c r="AM25" s="25">
        <v>2</v>
      </c>
    </row>
    <row r="26" spans="1:39" s="2" customFormat="1" ht="16.5" customHeight="1">
      <c r="A26" s="9">
        <f t="shared" si="0"/>
        <v>16</v>
      </c>
      <c r="B26" s="10" t="s">
        <v>201</v>
      </c>
      <c r="C26" s="11" t="s">
        <v>16</v>
      </c>
      <c r="D26" s="12">
        <v>38872</v>
      </c>
      <c r="E26" s="47">
        <v>83</v>
      </c>
      <c r="F26" s="45">
        <v>2</v>
      </c>
      <c r="G26" s="47">
        <v>237</v>
      </c>
      <c r="H26" s="46">
        <v>10.5</v>
      </c>
      <c r="I26" s="47">
        <v>85</v>
      </c>
      <c r="J26" s="46">
        <v>10</v>
      </c>
      <c r="K26" s="47"/>
      <c r="L26" s="45"/>
      <c r="M26" s="47"/>
      <c r="N26" s="45"/>
      <c r="O26" s="47"/>
      <c r="P26" s="45"/>
      <c r="Q26" s="47"/>
      <c r="R26" s="45"/>
      <c r="S26" s="13">
        <v>85</v>
      </c>
      <c r="T26" s="14">
        <v>3.5</v>
      </c>
      <c r="U26" s="13"/>
      <c r="V26" s="25"/>
      <c r="W26" s="13"/>
      <c r="X26" s="14"/>
      <c r="Y26" s="13">
        <v>89</v>
      </c>
      <c r="Z26" s="69">
        <v>8</v>
      </c>
      <c r="AA26" s="15">
        <f>SUM(F26,H26+J26+L26+N26+R26+P26+T26+V26+X26+Z26)</f>
        <v>34</v>
      </c>
      <c r="AB26" s="9">
        <v>16</v>
      </c>
      <c r="AE26" s="16">
        <f>SUM(AE11:AE25)</f>
        <v>371</v>
      </c>
      <c r="AG26" s="16">
        <f>SUM(AG11:AG25)</f>
        <v>408.1</v>
      </c>
      <c r="AI26" s="16">
        <f>SUM(AI11:AI25)</f>
        <v>445.2</v>
      </c>
      <c r="AK26" s="16">
        <f>SUM(AK11:AK25)</f>
        <v>556.5</v>
      </c>
      <c r="AM26" s="16">
        <f>SUM(AM11:AM25)</f>
        <v>742</v>
      </c>
    </row>
    <row r="27" spans="1:39" s="2" customFormat="1" ht="16.5" customHeight="1">
      <c r="A27" s="9">
        <f t="shared" si="0"/>
        <v>17</v>
      </c>
      <c r="B27" s="10" t="s">
        <v>199</v>
      </c>
      <c r="C27" s="11" t="s">
        <v>13</v>
      </c>
      <c r="D27" s="12">
        <v>38873</v>
      </c>
      <c r="E27" s="47">
        <v>102</v>
      </c>
      <c r="F27" s="45">
        <v>0.5</v>
      </c>
      <c r="G27" s="47"/>
      <c r="H27" s="46"/>
      <c r="I27" s="47">
        <v>91</v>
      </c>
      <c r="J27" s="46">
        <v>1</v>
      </c>
      <c r="K27" s="47">
        <v>87</v>
      </c>
      <c r="L27" s="45">
        <v>1</v>
      </c>
      <c r="M27" s="47">
        <v>94</v>
      </c>
      <c r="N27" s="45">
        <v>0.5</v>
      </c>
      <c r="O27" s="47">
        <v>175</v>
      </c>
      <c r="P27" s="45">
        <v>3.75</v>
      </c>
      <c r="Q27" s="47">
        <v>99</v>
      </c>
      <c r="R27" s="45">
        <v>0.5</v>
      </c>
      <c r="S27" s="13">
        <v>93</v>
      </c>
      <c r="T27" s="14">
        <v>0.5</v>
      </c>
      <c r="U27" s="13">
        <v>97</v>
      </c>
      <c r="V27" s="25">
        <v>5</v>
      </c>
      <c r="W27" s="13"/>
      <c r="X27" s="14"/>
      <c r="Y27" s="13">
        <v>81</v>
      </c>
      <c r="Z27" s="69">
        <v>17.5</v>
      </c>
      <c r="AA27" s="15">
        <f>SUM(F27,H27+J27+L27+N27+R27+P27+T27+V27+X27+Z27)</f>
        <v>30.25</v>
      </c>
      <c r="AB27" s="9">
        <v>17</v>
      </c>
    </row>
    <row r="28" spans="1:39" s="2" customFormat="1" ht="16.5" customHeight="1">
      <c r="A28" s="9">
        <f t="shared" si="0"/>
        <v>18</v>
      </c>
      <c r="B28" s="10" t="s">
        <v>283</v>
      </c>
      <c r="C28" s="11" t="s">
        <v>12</v>
      </c>
      <c r="D28" s="12">
        <v>38656</v>
      </c>
      <c r="E28" s="47">
        <v>80</v>
      </c>
      <c r="F28" s="45">
        <v>8</v>
      </c>
      <c r="G28" s="47"/>
      <c r="H28" s="46"/>
      <c r="I28" s="47">
        <v>81</v>
      </c>
      <c r="J28" s="46">
        <v>17.5</v>
      </c>
      <c r="K28" s="47"/>
      <c r="L28" s="45"/>
      <c r="M28" s="47"/>
      <c r="N28" s="45"/>
      <c r="O28" s="47"/>
      <c r="P28" s="45"/>
      <c r="Q28" s="47"/>
      <c r="R28" s="45"/>
      <c r="S28" s="13"/>
      <c r="T28" s="14"/>
      <c r="U28" s="13"/>
      <c r="V28" s="25"/>
      <c r="W28" s="13"/>
      <c r="X28" s="14"/>
      <c r="Y28" s="13"/>
      <c r="Z28" s="69"/>
      <c r="AA28" s="15">
        <f>SUM(F28,H28+J28+L28+N28+R28+P28+T28+V28+X28+Z28)</f>
        <v>25.5</v>
      </c>
      <c r="AB28" s="9">
        <v>18</v>
      </c>
      <c r="AE28" s="16">
        <v>0.5</v>
      </c>
    </row>
    <row r="29" spans="1:39" s="2" customFormat="1" ht="16.5" customHeight="1">
      <c r="A29" s="9">
        <f t="shared" si="0"/>
        <v>19</v>
      </c>
      <c r="B29" s="10" t="s">
        <v>230</v>
      </c>
      <c r="C29" s="11" t="s">
        <v>12</v>
      </c>
      <c r="D29" s="12">
        <v>38079</v>
      </c>
      <c r="E29" s="47">
        <v>92</v>
      </c>
      <c r="F29" s="102"/>
      <c r="G29" s="47">
        <v>266</v>
      </c>
      <c r="H29" s="46">
        <v>0.75</v>
      </c>
      <c r="I29" s="47">
        <v>96</v>
      </c>
      <c r="J29" s="46">
        <v>0.5</v>
      </c>
      <c r="K29" s="47">
        <v>91</v>
      </c>
      <c r="L29" s="45">
        <v>0.5</v>
      </c>
      <c r="M29" s="47">
        <v>99</v>
      </c>
      <c r="N29" s="45">
        <v>0.5</v>
      </c>
      <c r="O29" s="47">
        <v>185</v>
      </c>
      <c r="P29" s="45">
        <v>1</v>
      </c>
      <c r="Q29" s="47">
        <v>110</v>
      </c>
      <c r="R29" s="45">
        <v>0.5</v>
      </c>
      <c r="S29" s="13">
        <v>88</v>
      </c>
      <c r="T29" s="14">
        <v>1.5</v>
      </c>
      <c r="U29" s="13">
        <v>86</v>
      </c>
      <c r="V29" s="25">
        <v>10</v>
      </c>
      <c r="W29" s="13">
        <v>85</v>
      </c>
      <c r="X29" s="14">
        <v>6</v>
      </c>
      <c r="Y29" s="13"/>
      <c r="Z29" s="69"/>
      <c r="AA29" s="15">
        <f>SUM(F29,H29+J29+L29+N29+R29+P29+T29+V29+X29+Z29)</f>
        <v>21.25</v>
      </c>
      <c r="AB29" s="9">
        <v>19</v>
      </c>
    </row>
    <row r="30" spans="1:39" s="2" customFormat="1" ht="16.5" customHeight="1">
      <c r="A30" s="9">
        <f t="shared" si="0"/>
        <v>20</v>
      </c>
      <c r="B30" s="10" t="s">
        <v>246</v>
      </c>
      <c r="C30" s="11" t="s">
        <v>16</v>
      </c>
      <c r="D30" s="12">
        <v>38254</v>
      </c>
      <c r="E30" s="47"/>
      <c r="F30" s="45"/>
      <c r="G30" s="47"/>
      <c r="H30" s="46"/>
      <c r="I30" s="47">
        <v>113</v>
      </c>
      <c r="J30" s="46">
        <v>0.5</v>
      </c>
      <c r="K30" s="47">
        <v>86</v>
      </c>
      <c r="L30" s="45">
        <v>2</v>
      </c>
      <c r="M30" s="47">
        <v>94</v>
      </c>
      <c r="N30" s="45">
        <v>0.5</v>
      </c>
      <c r="O30" s="47">
        <v>185</v>
      </c>
      <c r="P30" s="45">
        <v>1</v>
      </c>
      <c r="Q30" s="47"/>
      <c r="R30" s="45"/>
      <c r="S30" s="13">
        <v>88</v>
      </c>
      <c r="T30" s="14">
        <v>1.5</v>
      </c>
      <c r="U30" s="13"/>
      <c r="V30" s="25"/>
      <c r="W30" s="13">
        <v>87</v>
      </c>
      <c r="X30" s="14">
        <v>4</v>
      </c>
      <c r="Y30" s="13">
        <v>92</v>
      </c>
      <c r="Z30" s="69">
        <v>6</v>
      </c>
      <c r="AA30" s="15">
        <f>SUM(F30,H30+J30+L30+N30+R30+P30+T30+V30+X30+Z30)</f>
        <v>15.5</v>
      </c>
      <c r="AB30" s="9">
        <v>20</v>
      </c>
    </row>
    <row r="31" spans="1:39" s="2" customFormat="1" ht="16.5" customHeight="1">
      <c r="A31" s="9">
        <f t="shared" si="0"/>
        <v>21</v>
      </c>
      <c r="B31" s="10" t="s">
        <v>176</v>
      </c>
      <c r="C31" s="11" t="s">
        <v>20</v>
      </c>
      <c r="D31" s="12">
        <v>38629</v>
      </c>
      <c r="E31" s="47"/>
      <c r="F31" s="45"/>
      <c r="G31" s="47"/>
      <c r="H31" s="46"/>
      <c r="I31" s="47">
        <v>88</v>
      </c>
      <c r="J31" s="46">
        <v>2</v>
      </c>
      <c r="K31" s="47">
        <v>90</v>
      </c>
      <c r="L31" s="45">
        <v>0.5</v>
      </c>
      <c r="M31" s="47"/>
      <c r="N31" s="45"/>
      <c r="O31" s="47">
        <v>175</v>
      </c>
      <c r="P31" s="45">
        <v>3.75</v>
      </c>
      <c r="Q31" s="47">
        <v>85</v>
      </c>
      <c r="R31" s="45">
        <v>2.5</v>
      </c>
      <c r="S31" s="13">
        <v>92</v>
      </c>
      <c r="T31" s="14">
        <v>0.5</v>
      </c>
      <c r="U31" s="13"/>
      <c r="V31" s="25"/>
      <c r="W31" s="13">
        <v>88</v>
      </c>
      <c r="X31" s="14">
        <v>3</v>
      </c>
      <c r="Y31" s="13"/>
      <c r="Z31" s="69"/>
      <c r="AA31" s="15">
        <f>SUM(F31,H31+J31+L31+N31+R31+P31+T31+V31+X31+Z31)</f>
        <v>12.25</v>
      </c>
      <c r="AB31" s="9">
        <v>21</v>
      </c>
    </row>
    <row r="32" spans="1:39" s="2" customFormat="1" ht="16.5" customHeight="1">
      <c r="A32" s="9">
        <f>AB32</f>
        <v>22</v>
      </c>
      <c r="B32" s="10" t="s">
        <v>347</v>
      </c>
      <c r="C32" s="11" t="s">
        <v>16</v>
      </c>
      <c r="D32" s="12">
        <v>39011</v>
      </c>
      <c r="E32" s="47">
        <v>160</v>
      </c>
      <c r="F32" s="45">
        <v>0.5</v>
      </c>
      <c r="G32" s="47"/>
      <c r="H32" s="46"/>
      <c r="I32" s="47">
        <v>158</v>
      </c>
      <c r="J32" s="46">
        <v>0.5</v>
      </c>
      <c r="K32" s="47">
        <v>126</v>
      </c>
      <c r="L32" s="45">
        <v>0.5</v>
      </c>
      <c r="M32" s="47"/>
      <c r="N32" s="45"/>
      <c r="O32" s="47"/>
      <c r="P32" s="45"/>
      <c r="Q32" s="47"/>
      <c r="R32" s="45"/>
      <c r="S32" s="13">
        <v>125</v>
      </c>
      <c r="T32" s="14">
        <v>0.5</v>
      </c>
      <c r="U32" s="13">
        <v>122</v>
      </c>
      <c r="V32" s="25">
        <v>3</v>
      </c>
      <c r="W32" s="13"/>
      <c r="X32" s="14"/>
      <c r="Y32" s="13">
        <v>120</v>
      </c>
      <c r="Z32" s="69">
        <v>4</v>
      </c>
      <c r="AA32" s="15">
        <f>SUM(F32,H32+J32+L32+N32+R32+P32+T32+V32+X32+Z32)</f>
        <v>9</v>
      </c>
      <c r="AB32" s="9">
        <v>22</v>
      </c>
    </row>
    <row r="33" spans="1:28" s="2" customFormat="1" ht="16.5" customHeight="1">
      <c r="A33" s="9">
        <f t="shared" si="0"/>
        <v>23</v>
      </c>
      <c r="B33" s="10" t="s">
        <v>324</v>
      </c>
      <c r="C33" s="11" t="s">
        <v>15</v>
      </c>
      <c r="D33" s="12">
        <v>38781</v>
      </c>
      <c r="E33" s="47"/>
      <c r="F33" s="45"/>
      <c r="G33" s="47">
        <v>311</v>
      </c>
      <c r="H33" s="46">
        <v>0.75</v>
      </c>
      <c r="I33" s="47"/>
      <c r="J33" s="46"/>
      <c r="K33" s="47"/>
      <c r="L33" s="45"/>
      <c r="M33" s="47"/>
      <c r="N33" s="45"/>
      <c r="O33" s="47"/>
      <c r="P33" s="45"/>
      <c r="Q33" s="47"/>
      <c r="R33" s="45"/>
      <c r="S33" s="13"/>
      <c r="T33" s="14"/>
      <c r="U33" s="13"/>
      <c r="V33" s="25"/>
      <c r="W33" s="13">
        <v>104</v>
      </c>
      <c r="X33" s="14">
        <v>2</v>
      </c>
      <c r="Y33" s="13"/>
      <c r="Z33" s="69"/>
      <c r="AA33" s="15">
        <f>SUM(F33,H33+J33+L33+N33+R33+P33+T33+V33+X33+Z33)</f>
        <v>2.75</v>
      </c>
      <c r="AB33" s="9">
        <v>23</v>
      </c>
    </row>
    <row r="34" spans="1:28" s="2" customFormat="1">
      <c r="A34" s="9">
        <f t="shared" ref="A34:A46" si="1">AB34</f>
        <v>24</v>
      </c>
      <c r="B34" s="10" t="s">
        <v>129</v>
      </c>
      <c r="C34" s="11" t="s">
        <v>11</v>
      </c>
      <c r="D34" s="12">
        <v>38291</v>
      </c>
      <c r="E34" s="47"/>
      <c r="F34" s="45"/>
      <c r="G34" s="47">
        <v>308</v>
      </c>
      <c r="H34" s="46">
        <v>0.75</v>
      </c>
      <c r="I34" s="47">
        <v>107</v>
      </c>
      <c r="J34" s="46">
        <v>0.5</v>
      </c>
      <c r="K34" s="47">
        <v>95</v>
      </c>
      <c r="L34" s="45">
        <v>0.5</v>
      </c>
      <c r="M34" s="47"/>
      <c r="N34" s="45"/>
      <c r="O34" s="47">
        <v>194</v>
      </c>
      <c r="P34" s="45">
        <v>1</v>
      </c>
      <c r="Q34" s="47"/>
      <c r="R34" s="45"/>
      <c r="S34" s="13"/>
      <c r="T34" s="14"/>
      <c r="U34" s="13"/>
      <c r="V34" s="25"/>
      <c r="W34" s="13"/>
      <c r="X34" s="14"/>
      <c r="Y34" s="13"/>
      <c r="Z34" s="69"/>
      <c r="AA34" s="15">
        <f>SUM(F34,H34+J34+L34+N34+R34+P34+T34+V34+X34+Z34)</f>
        <v>2.75</v>
      </c>
      <c r="AB34" s="9">
        <v>24</v>
      </c>
    </row>
    <row r="35" spans="1:28" s="2" customFormat="1">
      <c r="A35" s="9">
        <f t="shared" si="1"/>
        <v>24</v>
      </c>
      <c r="B35" s="10" t="s">
        <v>188</v>
      </c>
      <c r="C35" s="11" t="s">
        <v>12</v>
      </c>
      <c r="D35" s="12">
        <v>38647</v>
      </c>
      <c r="E35" s="47">
        <v>100</v>
      </c>
      <c r="F35" s="45">
        <v>0.5</v>
      </c>
      <c r="G35" s="47">
        <v>285</v>
      </c>
      <c r="H35" s="46">
        <v>0.75</v>
      </c>
      <c r="I35" s="47"/>
      <c r="J35" s="46"/>
      <c r="K35" s="47">
        <v>96</v>
      </c>
      <c r="L35" s="45">
        <v>0.5</v>
      </c>
      <c r="M35" s="47"/>
      <c r="N35" s="45"/>
      <c r="O35" s="47">
        <v>199</v>
      </c>
      <c r="P35" s="45">
        <v>1</v>
      </c>
      <c r="Q35" s="47"/>
      <c r="R35" s="45"/>
      <c r="S35" s="13"/>
      <c r="T35" s="14"/>
      <c r="U35" s="13"/>
      <c r="V35" s="25"/>
      <c r="W35" s="13"/>
      <c r="X35" s="14"/>
      <c r="Y35" s="13"/>
      <c r="Z35" s="69"/>
      <c r="AA35" s="15">
        <f>SUM(F35,H35+J35+L35+N35+R35+P35+T35+V35+X35+Z35)</f>
        <v>2.75</v>
      </c>
      <c r="AB35" s="9">
        <v>24</v>
      </c>
    </row>
    <row r="36" spans="1:28" s="2" customFormat="1">
      <c r="A36" s="9">
        <f t="shared" si="1"/>
        <v>24</v>
      </c>
      <c r="B36" s="10" t="s">
        <v>174</v>
      </c>
      <c r="C36" s="11" t="s">
        <v>15</v>
      </c>
      <c r="D36" s="12">
        <v>38682</v>
      </c>
      <c r="E36" s="47"/>
      <c r="F36" s="45"/>
      <c r="G36" s="47">
        <v>274</v>
      </c>
      <c r="H36" s="46">
        <v>0.75</v>
      </c>
      <c r="I36" s="47"/>
      <c r="J36" s="46"/>
      <c r="K36" s="47"/>
      <c r="L36" s="45"/>
      <c r="M36" s="47">
        <v>88</v>
      </c>
      <c r="N36" s="45">
        <v>2</v>
      </c>
      <c r="O36" s="47"/>
      <c r="P36" s="45"/>
      <c r="Q36" s="47"/>
      <c r="R36" s="45"/>
      <c r="S36" s="13"/>
      <c r="T36" s="14"/>
      <c r="U36" s="13"/>
      <c r="V36" s="25"/>
      <c r="W36" s="13"/>
      <c r="X36" s="14"/>
      <c r="Y36" s="13"/>
      <c r="Z36" s="69"/>
      <c r="AA36" s="15">
        <f>SUM(F36,H36+J36+L36+N36+R36+P36+T36+V36+X36+Z36)</f>
        <v>2.75</v>
      </c>
      <c r="AB36" s="9">
        <v>24</v>
      </c>
    </row>
    <row r="37" spans="1:28" s="2" customFormat="1">
      <c r="A37" s="9">
        <f t="shared" si="1"/>
        <v>27</v>
      </c>
      <c r="B37" s="10" t="s">
        <v>210</v>
      </c>
      <c r="C37" s="11" t="s">
        <v>15</v>
      </c>
      <c r="D37" s="12">
        <v>38937</v>
      </c>
      <c r="E37" s="47">
        <v>93</v>
      </c>
      <c r="F37" s="45">
        <v>0.5</v>
      </c>
      <c r="G37" s="47">
        <v>268</v>
      </c>
      <c r="H37" s="46">
        <v>0.75</v>
      </c>
      <c r="I37" s="47">
        <v>94</v>
      </c>
      <c r="J37" s="46">
        <v>0.5</v>
      </c>
      <c r="K37" s="47"/>
      <c r="L37" s="45"/>
      <c r="M37" s="47"/>
      <c r="N37" s="45"/>
      <c r="O37" s="47"/>
      <c r="P37" s="45"/>
      <c r="Q37" s="47"/>
      <c r="R37" s="45"/>
      <c r="S37" s="13">
        <v>89</v>
      </c>
      <c r="T37" s="14">
        <v>0.5</v>
      </c>
      <c r="U37" s="13"/>
      <c r="V37" s="25"/>
      <c r="W37" s="13"/>
      <c r="X37" s="14"/>
      <c r="Y37" s="13"/>
      <c r="Z37" s="69"/>
      <c r="AA37" s="15">
        <f>SUM(F37,H37+J37+L37+N37+R37+P37+T37+V37+X37+Z37)</f>
        <v>2.25</v>
      </c>
      <c r="AB37" s="9">
        <v>27</v>
      </c>
    </row>
    <row r="38" spans="1:28" s="2" customFormat="1">
      <c r="A38" s="9">
        <f t="shared" si="1"/>
        <v>28</v>
      </c>
      <c r="B38" s="10" t="s">
        <v>284</v>
      </c>
      <c r="C38" s="11" t="s">
        <v>11</v>
      </c>
      <c r="D38" s="12">
        <v>38469</v>
      </c>
      <c r="E38" s="47">
        <v>83</v>
      </c>
      <c r="F38" s="45">
        <v>2</v>
      </c>
      <c r="G38" s="47"/>
      <c r="H38" s="46"/>
      <c r="I38" s="47"/>
      <c r="J38" s="46"/>
      <c r="K38" s="47"/>
      <c r="L38" s="45"/>
      <c r="M38" s="47"/>
      <c r="N38" s="45"/>
      <c r="O38" s="47"/>
      <c r="P38" s="45"/>
      <c r="Q38" s="47"/>
      <c r="R38" s="45"/>
      <c r="S38" s="13"/>
      <c r="T38" s="14"/>
      <c r="U38" s="13"/>
      <c r="V38" s="25"/>
      <c r="W38" s="13"/>
      <c r="X38" s="14"/>
      <c r="Y38" s="13"/>
      <c r="Z38" s="69"/>
      <c r="AA38" s="15">
        <f>SUM(F38,H38+J38+L38+N38+R38+P38+T38+V38+X38+Z38)</f>
        <v>2</v>
      </c>
      <c r="AB38" s="9">
        <v>28</v>
      </c>
    </row>
    <row r="39" spans="1:28" s="2" customFormat="1">
      <c r="A39" s="9">
        <f t="shared" si="1"/>
        <v>29</v>
      </c>
      <c r="B39" s="10" t="s">
        <v>333</v>
      </c>
      <c r="C39" s="11" t="s">
        <v>14</v>
      </c>
      <c r="D39" s="12">
        <v>38612</v>
      </c>
      <c r="E39" s="47"/>
      <c r="F39" s="45"/>
      <c r="G39" s="47"/>
      <c r="H39" s="46"/>
      <c r="I39" s="47"/>
      <c r="J39" s="46"/>
      <c r="K39" s="47">
        <v>94</v>
      </c>
      <c r="L39" s="45">
        <v>0.5</v>
      </c>
      <c r="M39" s="47">
        <v>93</v>
      </c>
      <c r="N39" s="45">
        <v>1</v>
      </c>
      <c r="O39" s="47"/>
      <c r="P39" s="45"/>
      <c r="Q39" s="47"/>
      <c r="R39" s="45"/>
      <c r="S39" s="13"/>
      <c r="T39" s="14"/>
      <c r="U39" s="13"/>
      <c r="V39" s="25"/>
      <c r="W39" s="13"/>
      <c r="X39" s="14"/>
      <c r="Y39" s="13"/>
      <c r="Z39" s="69"/>
      <c r="AA39" s="15">
        <f>SUM(F39,H39+J39+L39+N39+R39+P39+T39+V39+X39+Z39)</f>
        <v>1.5</v>
      </c>
      <c r="AB39" s="9">
        <v>29</v>
      </c>
    </row>
    <row r="40" spans="1:28" s="2" customFormat="1">
      <c r="A40" s="9">
        <f t="shared" si="1"/>
        <v>30</v>
      </c>
      <c r="B40" s="10" t="s">
        <v>334</v>
      </c>
      <c r="C40" s="11" t="s">
        <v>12</v>
      </c>
      <c r="D40" s="12">
        <v>38216</v>
      </c>
      <c r="E40" s="47"/>
      <c r="F40" s="45"/>
      <c r="G40" s="47"/>
      <c r="H40" s="46"/>
      <c r="I40" s="47"/>
      <c r="J40" s="46"/>
      <c r="K40" s="47">
        <v>131</v>
      </c>
      <c r="L40" s="45">
        <v>0.5</v>
      </c>
      <c r="M40" s="47">
        <v>123</v>
      </c>
      <c r="N40" s="45">
        <v>0.5</v>
      </c>
      <c r="O40" s="47"/>
      <c r="P40" s="45"/>
      <c r="Q40" s="47"/>
      <c r="R40" s="45"/>
      <c r="S40" s="13"/>
      <c r="T40" s="14"/>
      <c r="U40" s="13"/>
      <c r="V40" s="25"/>
      <c r="W40" s="13"/>
      <c r="X40" s="14"/>
      <c r="Y40" s="13"/>
      <c r="Z40" s="69"/>
      <c r="AA40" s="15">
        <f>SUM(F40,H40+J40+L40+N40+R40+P40+T40+V40+X40+Z40)</f>
        <v>1</v>
      </c>
      <c r="AB40" s="9">
        <v>30</v>
      </c>
    </row>
    <row r="41" spans="1:28" s="2" customFormat="1" hidden="1">
      <c r="A41" s="9">
        <f t="shared" si="1"/>
        <v>31</v>
      </c>
      <c r="B41" s="10"/>
      <c r="C41" s="11"/>
      <c r="D41" s="12"/>
      <c r="E41" s="47"/>
      <c r="F41" s="45"/>
      <c r="G41" s="47"/>
      <c r="H41" s="46"/>
      <c r="I41" s="47"/>
      <c r="J41" s="46"/>
      <c r="K41" s="47"/>
      <c r="L41" s="45"/>
      <c r="M41" s="47"/>
      <c r="N41" s="45"/>
      <c r="O41" s="47"/>
      <c r="P41" s="45"/>
      <c r="Q41" s="47"/>
      <c r="R41" s="45"/>
      <c r="S41" s="13"/>
      <c r="T41" s="14"/>
      <c r="U41" s="13"/>
      <c r="V41" s="14"/>
      <c r="W41" s="13"/>
      <c r="X41" s="14"/>
      <c r="Y41" s="13"/>
      <c r="Z41" s="69"/>
      <c r="AA41" s="15">
        <f t="shared" ref="AA41:AA43" si="2">SUM(F41,H41+J41+L41+N41+R41+P41+T41+V41+X41)</f>
        <v>0</v>
      </c>
      <c r="AB41" s="9">
        <v>31</v>
      </c>
    </row>
    <row r="42" spans="1:28" s="2" customFormat="1" hidden="1">
      <c r="A42" s="9">
        <f t="shared" si="1"/>
        <v>32</v>
      </c>
      <c r="B42" s="10"/>
      <c r="C42" s="11"/>
      <c r="D42" s="12"/>
      <c r="E42" s="47"/>
      <c r="F42" s="45"/>
      <c r="G42" s="47"/>
      <c r="H42" s="46"/>
      <c r="I42" s="47"/>
      <c r="J42" s="46"/>
      <c r="K42" s="47"/>
      <c r="L42" s="45"/>
      <c r="M42" s="47"/>
      <c r="N42" s="45"/>
      <c r="O42" s="47"/>
      <c r="P42" s="45"/>
      <c r="Q42" s="47"/>
      <c r="R42" s="45"/>
      <c r="S42" s="13"/>
      <c r="T42" s="14"/>
      <c r="U42" s="13"/>
      <c r="V42" s="14"/>
      <c r="W42" s="13"/>
      <c r="X42" s="14"/>
      <c r="Y42" s="13"/>
      <c r="Z42" s="69"/>
      <c r="AA42" s="15">
        <f t="shared" si="2"/>
        <v>0</v>
      </c>
      <c r="AB42" s="9">
        <v>32</v>
      </c>
    </row>
    <row r="43" spans="1:28" s="2" customFormat="1" hidden="1">
      <c r="A43" s="9">
        <f t="shared" si="1"/>
        <v>33</v>
      </c>
      <c r="B43" s="10"/>
      <c r="C43" s="11"/>
      <c r="D43" s="12"/>
      <c r="E43" s="47"/>
      <c r="F43" s="45"/>
      <c r="G43" s="47"/>
      <c r="H43" s="46"/>
      <c r="I43" s="47"/>
      <c r="J43" s="46"/>
      <c r="K43" s="47"/>
      <c r="L43" s="45"/>
      <c r="M43" s="47"/>
      <c r="N43" s="45"/>
      <c r="O43" s="47"/>
      <c r="P43" s="45"/>
      <c r="Q43" s="47"/>
      <c r="R43" s="45"/>
      <c r="S43" s="13"/>
      <c r="T43" s="14"/>
      <c r="U43" s="13"/>
      <c r="V43" s="14"/>
      <c r="W43" s="13"/>
      <c r="X43" s="14"/>
      <c r="Y43" s="13"/>
      <c r="Z43" s="69"/>
      <c r="AA43" s="15">
        <f t="shared" si="2"/>
        <v>0</v>
      </c>
      <c r="AB43" s="9">
        <v>33</v>
      </c>
    </row>
    <row r="44" spans="1:28" s="2" customFormat="1" hidden="1">
      <c r="A44" s="9">
        <f t="shared" si="1"/>
        <v>34</v>
      </c>
      <c r="B44" s="10"/>
      <c r="C44" s="11"/>
      <c r="D44" s="12"/>
      <c r="E44" s="47"/>
      <c r="F44" s="45"/>
      <c r="G44" s="47"/>
      <c r="H44" s="46"/>
      <c r="I44" s="47"/>
      <c r="J44" s="46"/>
      <c r="K44" s="47"/>
      <c r="L44" s="45"/>
      <c r="M44" s="47"/>
      <c r="N44" s="45"/>
      <c r="O44" s="47"/>
      <c r="P44" s="45"/>
      <c r="Q44" s="47"/>
      <c r="R44" s="45"/>
      <c r="S44" s="13"/>
      <c r="T44" s="14"/>
      <c r="U44" s="13"/>
      <c r="V44" s="25"/>
      <c r="W44" s="13"/>
      <c r="X44" s="14"/>
      <c r="Y44" s="13"/>
      <c r="Z44" s="69"/>
      <c r="AA44" s="15">
        <f t="shared" ref="AA44:AA46" si="3">SUM(F44,H44+J44+L44+N44+R44+P44+T44+V44+X44)</f>
        <v>0</v>
      </c>
      <c r="AB44" s="9">
        <v>34</v>
      </c>
    </row>
    <row r="45" spans="1:28" s="2" customFormat="1" hidden="1">
      <c r="A45" s="9">
        <f t="shared" si="1"/>
        <v>35</v>
      </c>
      <c r="B45" s="10"/>
      <c r="C45" s="11"/>
      <c r="D45" s="12"/>
      <c r="E45" s="47"/>
      <c r="F45" s="45"/>
      <c r="G45" s="47"/>
      <c r="H45" s="46"/>
      <c r="I45" s="47"/>
      <c r="J45" s="46"/>
      <c r="K45" s="47"/>
      <c r="L45" s="45"/>
      <c r="M45" s="47"/>
      <c r="N45" s="45"/>
      <c r="O45" s="47"/>
      <c r="P45" s="45"/>
      <c r="Q45" s="47"/>
      <c r="R45" s="45"/>
      <c r="S45" s="13"/>
      <c r="T45" s="14"/>
      <c r="U45" s="13"/>
      <c r="V45" s="25"/>
      <c r="W45" s="13"/>
      <c r="X45" s="14"/>
      <c r="Y45" s="13"/>
      <c r="Z45" s="69"/>
      <c r="AA45" s="15">
        <f t="shared" si="3"/>
        <v>0</v>
      </c>
      <c r="AB45" s="9">
        <v>35</v>
      </c>
    </row>
    <row r="46" spans="1:28" s="2" customFormat="1" hidden="1">
      <c r="A46" s="9">
        <f t="shared" si="1"/>
        <v>36</v>
      </c>
      <c r="B46" s="10"/>
      <c r="C46" s="11"/>
      <c r="D46" s="12"/>
      <c r="E46" s="47"/>
      <c r="F46" s="45"/>
      <c r="G46" s="47"/>
      <c r="H46" s="46"/>
      <c r="I46" s="47"/>
      <c r="J46" s="46"/>
      <c r="K46" s="47"/>
      <c r="L46" s="45"/>
      <c r="M46" s="47"/>
      <c r="N46" s="45"/>
      <c r="O46" s="47"/>
      <c r="P46" s="45"/>
      <c r="Q46" s="47"/>
      <c r="R46" s="45"/>
      <c r="S46" s="13"/>
      <c r="T46" s="14"/>
      <c r="U46" s="13"/>
      <c r="V46" s="25"/>
      <c r="W46" s="13"/>
      <c r="X46" s="14"/>
      <c r="Y46" s="13"/>
      <c r="Z46" s="69"/>
      <c r="AA46" s="15">
        <f t="shared" si="3"/>
        <v>0</v>
      </c>
      <c r="AB46" s="9">
        <v>36</v>
      </c>
    </row>
    <row r="47" spans="1:28" s="2" customFormat="1" hidden="1">
      <c r="E47" s="17">
        <f t="shared" ref="E47:AA47" si="4">SUM(E11:E46)</f>
        <v>1809</v>
      </c>
      <c r="F47" s="18">
        <f t="shared" si="4"/>
        <v>368</v>
      </c>
      <c r="G47" s="17">
        <f t="shared" si="4"/>
        <v>5249</v>
      </c>
      <c r="H47" s="18">
        <f t="shared" si="4"/>
        <v>561</v>
      </c>
      <c r="I47" s="17">
        <f t="shared" si="4"/>
        <v>1903</v>
      </c>
      <c r="J47" s="18">
        <f t="shared" si="4"/>
        <v>368.75</v>
      </c>
      <c r="K47" s="17">
        <f t="shared" si="4"/>
        <v>2102</v>
      </c>
      <c r="L47" s="18">
        <f t="shared" si="4"/>
        <v>358</v>
      </c>
      <c r="M47" s="17">
        <f t="shared" si="4"/>
        <v>1698</v>
      </c>
      <c r="N47" s="18">
        <f t="shared" si="4"/>
        <v>374.01000000000005</v>
      </c>
      <c r="O47" s="17">
        <f t="shared" si="4"/>
        <v>3205</v>
      </c>
      <c r="P47" s="18">
        <f t="shared" si="4"/>
        <v>560.5</v>
      </c>
      <c r="Q47" s="17">
        <f t="shared" si="4"/>
        <v>1431</v>
      </c>
      <c r="R47" s="18">
        <f t="shared" si="4"/>
        <v>350.34000000000003</v>
      </c>
      <c r="S47" s="17">
        <f t="shared" si="4"/>
        <v>1659</v>
      </c>
      <c r="T47" s="18">
        <f t="shared" si="4"/>
        <v>341.98999999999995</v>
      </c>
      <c r="U47" s="17">
        <f t="shared" si="4"/>
        <v>1139</v>
      </c>
      <c r="V47" s="18">
        <f t="shared" si="4"/>
        <v>356</v>
      </c>
      <c r="W47" s="17">
        <f t="shared" si="4"/>
        <v>1139</v>
      </c>
      <c r="X47" s="18">
        <f t="shared" si="4"/>
        <v>356.5</v>
      </c>
      <c r="Y47" s="17">
        <f t="shared" si="4"/>
        <v>1002</v>
      </c>
      <c r="Z47" s="18">
        <f t="shared" si="4"/>
        <v>365</v>
      </c>
      <c r="AA47" s="18">
        <f t="shared" si="4"/>
        <v>4360.09</v>
      </c>
    </row>
    <row r="48" spans="1:28" s="2" customFormat="1" hidden="1">
      <c r="B48" s="19"/>
      <c r="C48" s="20"/>
      <c r="D48" s="20"/>
      <c r="E48" s="20"/>
      <c r="F48" s="21"/>
      <c r="G48" s="20"/>
      <c r="H48" s="21"/>
      <c r="I48" s="20"/>
      <c r="J48" s="21"/>
      <c r="K48" s="20"/>
      <c r="L48" s="21"/>
      <c r="M48" s="20"/>
      <c r="N48" s="21"/>
      <c r="O48" s="20"/>
      <c r="P48" s="21"/>
      <c r="Q48" s="20"/>
      <c r="R48" s="21"/>
      <c r="S48" s="21"/>
      <c r="T48" s="21"/>
      <c r="U48" s="21"/>
      <c r="V48" s="21"/>
      <c r="W48" s="21"/>
      <c r="X48" s="21"/>
      <c r="Y48" s="21"/>
      <c r="Z48" s="21"/>
    </row>
    <row r="49" spans="1:39" s="2" customFormat="1" ht="17.25" thickBot="1"/>
    <row r="50" spans="1:39" s="2" customFormat="1" ht="23.25">
      <c r="A50" s="126" t="s">
        <v>259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8"/>
      <c r="AE50" s="19"/>
      <c r="AF50" s="19"/>
      <c r="AG50" s="19"/>
      <c r="AH50" s="19"/>
      <c r="AI50" s="19"/>
    </row>
    <row r="51" spans="1:39" s="2" customFormat="1" ht="24" thickBot="1">
      <c r="A51" s="132" t="s">
        <v>5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4"/>
    </row>
    <row r="52" spans="1:39" s="2" customFormat="1" ht="17.25" thickBot="1"/>
    <row r="53" spans="1:39" s="2" customFormat="1" ht="20.25" thickBot="1">
      <c r="A53" s="129" t="s">
        <v>6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1"/>
    </row>
    <row r="54" spans="1:39" s="2" customFormat="1" ht="17.25" thickBot="1"/>
    <row r="55" spans="1:39" s="2" customFormat="1" ht="20.25" thickBot="1">
      <c r="A55" s="135" t="s">
        <v>266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7"/>
    </row>
    <row r="56" spans="1:39" s="2" customFormat="1" ht="17.25" thickBot="1">
      <c r="E56" s="150">
        <f>E7</f>
        <v>44578</v>
      </c>
      <c r="F56" s="156"/>
      <c r="G56" s="148" t="str">
        <f>G7</f>
        <v>09; 10 y 11/02/2022</v>
      </c>
      <c r="H56" s="149"/>
      <c r="I56" s="150">
        <f>I7</f>
        <v>44621</v>
      </c>
      <c r="J56" s="156"/>
      <c r="K56" s="150">
        <f>K7</f>
        <v>44654</v>
      </c>
      <c r="L56" s="156"/>
      <c r="M56" s="150">
        <f>M7</f>
        <v>44689</v>
      </c>
      <c r="N56" s="156"/>
      <c r="O56" s="150" t="str">
        <f>O7</f>
        <v>28 y 29/05/2022</v>
      </c>
      <c r="P56" s="156"/>
      <c r="Q56" s="150">
        <f>Q7</f>
        <v>44738</v>
      </c>
      <c r="R56" s="156"/>
      <c r="S56" s="150">
        <f>S7</f>
        <v>44760</v>
      </c>
      <c r="T56" s="156"/>
      <c r="U56" s="150">
        <f>U7</f>
        <v>44808</v>
      </c>
      <c r="V56" s="156"/>
      <c r="W56" s="150">
        <f>W7</f>
        <v>44844</v>
      </c>
      <c r="X56" s="156"/>
      <c r="Y56" s="150">
        <f>Y7</f>
        <v>44878</v>
      </c>
      <c r="Z56" s="156"/>
    </row>
    <row r="57" spans="1:39" s="2" customFormat="1" ht="17.25" customHeight="1" thickBot="1">
      <c r="A57" s="154" t="s">
        <v>0</v>
      </c>
      <c r="B57" s="154" t="s">
        <v>1</v>
      </c>
      <c r="C57" s="144" t="s">
        <v>7</v>
      </c>
      <c r="D57" s="3" t="s">
        <v>8</v>
      </c>
      <c r="E57" s="138" t="str">
        <f>E8</f>
        <v>Necochea Golf Club - POJ -</v>
      </c>
      <c r="F57" s="139"/>
      <c r="G57" s="138" t="str">
        <f>G8</f>
        <v>Sierra de los Padres GC - AMD -</v>
      </c>
      <c r="H57" s="139"/>
      <c r="I57" s="138" t="str">
        <f>I8</f>
        <v>El Valle de Tandil Golf Club</v>
      </c>
      <c r="J57" s="139"/>
      <c r="K57" s="138" t="str">
        <f>K8</f>
        <v>Miramar Links</v>
      </c>
      <c r="L57" s="139"/>
      <c r="M57" s="138" t="str">
        <f>M8</f>
        <v>Tandil Golf Club</v>
      </c>
      <c r="N57" s="139"/>
      <c r="O57" s="138" t="str">
        <f>O8</f>
        <v>Villa Gesell Golf Club</v>
      </c>
      <c r="P57" s="139"/>
      <c r="Q57" s="138" t="str">
        <f>Q8</f>
        <v>Cariló Golf</v>
      </c>
      <c r="R57" s="139"/>
      <c r="S57" s="138" t="str">
        <f>S8</f>
        <v>Mar del Plata Golf Club Cancha Vieja</v>
      </c>
      <c r="T57" s="139"/>
      <c r="U57" s="138" t="str">
        <f>U8</f>
        <v>Costa Esmeralda Golf &amp; Links</v>
      </c>
      <c r="V57" s="139"/>
      <c r="W57" s="138" t="str">
        <f>W8</f>
        <v>Links Pinamar S.A.</v>
      </c>
      <c r="X57" s="139"/>
      <c r="Y57" s="138" t="str">
        <f>Y8</f>
        <v>Mar del Plata Golf Club Cancha Nueva</v>
      </c>
      <c r="Z57" s="139"/>
    </row>
    <row r="58" spans="1:39" s="2" customFormat="1" ht="17.25" customHeight="1" thickBot="1">
      <c r="A58" s="155"/>
      <c r="B58" s="155"/>
      <c r="C58" s="145"/>
      <c r="D58" s="4" t="s">
        <v>9</v>
      </c>
      <c r="E58" s="140"/>
      <c r="F58" s="141"/>
      <c r="G58" s="140"/>
      <c r="H58" s="141"/>
      <c r="I58" s="140"/>
      <c r="J58" s="141"/>
      <c r="K58" s="140"/>
      <c r="L58" s="141"/>
      <c r="M58" s="140"/>
      <c r="N58" s="141"/>
      <c r="O58" s="140"/>
      <c r="P58" s="141"/>
      <c r="Q58" s="140"/>
      <c r="R58" s="141"/>
      <c r="S58" s="140"/>
      <c r="T58" s="141"/>
      <c r="U58" s="140"/>
      <c r="V58" s="141"/>
      <c r="W58" s="140"/>
      <c r="X58" s="141"/>
      <c r="Y58" s="140"/>
      <c r="Z58" s="141"/>
      <c r="AB58" s="154" t="s">
        <v>0</v>
      </c>
    </row>
    <row r="59" spans="1:39" s="2" customFormat="1" ht="17.25" thickBot="1">
      <c r="A59" s="157"/>
      <c r="B59" s="158"/>
      <c r="E59" s="33" t="s">
        <v>3</v>
      </c>
      <c r="F59" s="34" t="s">
        <v>4</v>
      </c>
      <c r="G59" s="33" t="s">
        <v>3</v>
      </c>
      <c r="H59" s="34" t="s">
        <v>4</v>
      </c>
      <c r="I59" s="33" t="s">
        <v>3</v>
      </c>
      <c r="J59" s="34" t="s">
        <v>4</v>
      </c>
      <c r="K59" s="33" t="s">
        <v>3</v>
      </c>
      <c r="L59" s="34" t="s">
        <v>4</v>
      </c>
      <c r="M59" s="33" t="s">
        <v>3</v>
      </c>
      <c r="N59" s="34" t="s">
        <v>4</v>
      </c>
      <c r="O59" s="33" t="s">
        <v>3</v>
      </c>
      <c r="P59" s="34" t="s">
        <v>4</v>
      </c>
      <c r="Q59" s="33" t="s">
        <v>3</v>
      </c>
      <c r="R59" s="34" t="s">
        <v>4</v>
      </c>
      <c r="S59" s="33" t="s">
        <v>3</v>
      </c>
      <c r="T59" s="34" t="s">
        <v>4</v>
      </c>
      <c r="U59" s="33" t="s">
        <v>3</v>
      </c>
      <c r="V59" s="34" t="s">
        <v>4</v>
      </c>
      <c r="W59" s="33" t="s">
        <v>3</v>
      </c>
      <c r="X59" s="34" t="s">
        <v>4</v>
      </c>
      <c r="Y59" s="33" t="s">
        <v>3</v>
      </c>
      <c r="Z59" s="34" t="s">
        <v>4</v>
      </c>
      <c r="AA59" s="38" t="s">
        <v>2</v>
      </c>
      <c r="AB59" s="155"/>
      <c r="AG59" s="8">
        <v>0.1</v>
      </c>
      <c r="AI59" s="8">
        <v>0.2</v>
      </c>
      <c r="AK59" s="8">
        <v>0.5</v>
      </c>
      <c r="AM59" s="8">
        <v>1</v>
      </c>
    </row>
    <row r="60" spans="1:39" s="2" customFormat="1">
      <c r="A60" s="9">
        <f>AB60</f>
        <v>1</v>
      </c>
      <c r="B60" s="10" t="s">
        <v>211</v>
      </c>
      <c r="C60" s="11" t="s">
        <v>12</v>
      </c>
      <c r="D60" s="12">
        <v>38848</v>
      </c>
      <c r="E60" s="47">
        <v>69</v>
      </c>
      <c r="F60" s="45">
        <v>100</v>
      </c>
      <c r="G60" s="47">
        <v>215</v>
      </c>
      <c r="H60" s="45">
        <v>60</v>
      </c>
      <c r="I60" s="47">
        <v>82</v>
      </c>
      <c r="J60" s="45">
        <v>1</v>
      </c>
      <c r="K60" s="47">
        <v>81</v>
      </c>
      <c r="L60" s="102"/>
      <c r="M60" s="47">
        <v>82</v>
      </c>
      <c r="N60" s="45">
        <v>0.5</v>
      </c>
      <c r="O60" s="47">
        <v>146</v>
      </c>
      <c r="P60" s="45">
        <v>80</v>
      </c>
      <c r="Q60" s="47">
        <v>71</v>
      </c>
      <c r="R60" s="45">
        <v>100</v>
      </c>
      <c r="S60" s="13">
        <v>78</v>
      </c>
      <c r="T60" s="102"/>
      <c r="U60" s="13">
        <v>78</v>
      </c>
      <c r="V60" s="14">
        <v>45</v>
      </c>
      <c r="W60" s="13">
        <v>66</v>
      </c>
      <c r="X60" s="14">
        <v>100</v>
      </c>
      <c r="Y60" s="13">
        <v>72</v>
      </c>
      <c r="Z60" s="14">
        <v>25</v>
      </c>
      <c r="AA60" s="15">
        <f>SUM(F60,H60+J60+L60+N60+R60+P60+T60+V60+X60+Z60)</f>
        <v>511.5</v>
      </c>
      <c r="AB60" s="9">
        <v>1</v>
      </c>
      <c r="AE60" s="14">
        <v>100</v>
      </c>
      <c r="AG60" s="14">
        <v>110</v>
      </c>
      <c r="AI60" s="14">
        <v>120</v>
      </c>
      <c r="AK60" s="45">
        <v>150</v>
      </c>
      <c r="AM60" s="25">
        <v>200</v>
      </c>
    </row>
    <row r="61" spans="1:39" s="2" customFormat="1">
      <c r="A61" s="9">
        <f t="shared" ref="A61:A92" si="5">AB61</f>
        <v>2</v>
      </c>
      <c r="B61" s="10" t="s">
        <v>59</v>
      </c>
      <c r="C61" s="11" t="s">
        <v>15</v>
      </c>
      <c r="D61" s="12">
        <v>38332</v>
      </c>
      <c r="E61" s="47"/>
      <c r="F61" s="45"/>
      <c r="G61" s="47">
        <v>238</v>
      </c>
      <c r="H61" s="45">
        <v>0.75</v>
      </c>
      <c r="I61" s="47">
        <v>79</v>
      </c>
      <c r="J61" s="45">
        <v>4.33</v>
      </c>
      <c r="K61" s="47">
        <v>79</v>
      </c>
      <c r="L61" s="45">
        <v>1</v>
      </c>
      <c r="M61" s="47">
        <v>73</v>
      </c>
      <c r="N61" s="45">
        <v>60</v>
      </c>
      <c r="O61" s="47">
        <v>146</v>
      </c>
      <c r="P61" s="45">
        <v>80</v>
      </c>
      <c r="Q61" s="47">
        <v>73</v>
      </c>
      <c r="R61" s="45">
        <v>70</v>
      </c>
      <c r="S61" s="13">
        <v>66</v>
      </c>
      <c r="T61" s="14">
        <v>100</v>
      </c>
      <c r="U61" s="13">
        <v>76</v>
      </c>
      <c r="V61" s="14">
        <v>70</v>
      </c>
      <c r="W61" s="13">
        <v>72</v>
      </c>
      <c r="X61" s="102"/>
      <c r="Y61" s="13">
        <v>70</v>
      </c>
      <c r="Z61" s="14">
        <v>70</v>
      </c>
      <c r="AA61" s="15">
        <f>SUM(F61,H61+J61+L61+N61+R61+P61+T61+V61+X61+Z61)</f>
        <v>456.08</v>
      </c>
      <c r="AB61" s="9">
        <v>2</v>
      </c>
      <c r="AE61" s="14">
        <v>70</v>
      </c>
      <c r="AG61" s="14">
        <v>77</v>
      </c>
      <c r="AI61" s="14">
        <v>84</v>
      </c>
      <c r="AK61" s="45">
        <v>105</v>
      </c>
      <c r="AM61" s="25">
        <v>140</v>
      </c>
    </row>
    <row r="62" spans="1:39" s="2" customFormat="1">
      <c r="A62" s="9">
        <f t="shared" si="5"/>
        <v>3</v>
      </c>
      <c r="B62" s="10" t="s">
        <v>206</v>
      </c>
      <c r="C62" s="11" t="s">
        <v>11</v>
      </c>
      <c r="D62" s="12">
        <v>38888</v>
      </c>
      <c r="E62" s="47">
        <v>73</v>
      </c>
      <c r="F62" s="45">
        <v>21.67</v>
      </c>
      <c r="G62" s="47">
        <v>231</v>
      </c>
      <c r="H62" s="102"/>
      <c r="I62" s="47">
        <v>75</v>
      </c>
      <c r="J62" s="45">
        <v>31</v>
      </c>
      <c r="K62" s="47">
        <v>74</v>
      </c>
      <c r="L62" s="45">
        <v>50</v>
      </c>
      <c r="M62" s="47">
        <v>74</v>
      </c>
      <c r="N62" s="45">
        <v>30</v>
      </c>
      <c r="O62" s="47">
        <v>139</v>
      </c>
      <c r="P62" s="45">
        <v>150</v>
      </c>
      <c r="Q62" s="47">
        <v>78</v>
      </c>
      <c r="R62" s="45">
        <v>9</v>
      </c>
      <c r="S62" s="13">
        <v>79</v>
      </c>
      <c r="T62" s="14">
        <v>0.5</v>
      </c>
      <c r="U62" s="13"/>
      <c r="V62" s="14"/>
      <c r="W62" s="13">
        <v>71</v>
      </c>
      <c r="X62" s="14">
        <v>60</v>
      </c>
      <c r="Y62" s="13">
        <v>72</v>
      </c>
      <c r="Z62" s="14">
        <v>25</v>
      </c>
      <c r="AA62" s="15">
        <f>SUM(F62,H62+J62+L62+N62+R62+P62+T62+V62+X62+Z62)</f>
        <v>377.17</v>
      </c>
      <c r="AB62" s="9">
        <v>3</v>
      </c>
      <c r="AE62" s="14">
        <v>50</v>
      </c>
      <c r="AG62" s="14">
        <v>55</v>
      </c>
      <c r="AI62" s="14">
        <v>60</v>
      </c>
      <c r="AK62" s="45">
        <v>75</v>
      </c>
      <c r="AM62" s="25">
        <v>100</v>
      </c>
    </row>
    <row r="63" spans="1:39" s="2" customFormat="1">
      <c r="A63" s="9">
        <f t="shared" si="5"/>
        <v>4</v>
      </c>
      <c r="B63" s="10" t="s">
        <v>230</v>
      </c>
      <c r="C63" s="11" t="s">
        <v>12</v>
      </c>
      <c r="D63" s="12">
        <v>38079</v>
      </c>
      <c r="E63" s="47">
        <v>70</v>
      </c>
      <c r="F63" s="45">
        <v>60</v>
      </c>
      <c r="G63" s="47">
        <v>206</v>
      </c>
      <c r="H63" s="45">
        <v>105</v>
      </c>
      <c r="I63" s="47">
        <v>77</v>
      </c>
      <c r="J63" s="45">
        <v>12</v>
      </c>
      <c r="K63" s="47">
        <v>78</v>
      </c>
      <c r="L63" s="45">
        <v>5.25</v>
      </c>
      <c r="M63" s="47">
        <v>87</v>
      </c>
      <c r="N63" s="102"/>
      <c r="O63" s="47">
        <v>157</v>
      </c>
      <c r="P63" s="45">
        <v>5.25</v>
      </c>
      <c r="Q63" s="47">
        <v>95</v>
      </c>
      <c r="R63" s="45">
        <v>0.5</v>
      </c>
      <c r="S63" s="13">
        <v>74</v>
      </c>
      <c r="T63" s="14">
        <v>12</v>
      </c>
      <c r="U63" s="13">
        <v>75</v>
      </c>
      <c r="V63" s="14">
        <v>100</v>
      </c>
      <c r="W63" s="13">
        <v>71</v>
      </c>
      <c r="X63" s="14">
        <v>60</v>
      </c>
      <c r="Y63" s="13"/>
      <c r="Z63" s="14"/>
      <c r="AA63" s="15">
        <f>SUM(F63,H63+J63+L63+N63+R63+P63+T63+V63+X63+Z63)</f>
        <v>360</v>
      </c>
      <c r="AB63" s="9">
        <v>4</v>
      </c>
      <c r="AE63" s="14">
        <v>40</v>
      </c>
      <c r="AG63" s="14">
        <v>44</v>
      </c>
      <c r="AI63" s="14">
        <v>48</v>
      </c>
      <c r="AK63" s="45">
        <v>60</v>
      </c>
      <c r="AM63" s="25">
        <v>80</v>
      </c>
    </row>
    <row r="64" spans="1:39" s="2" customFormat="1">
      <c r="A64" s="9">
        <f t="shared" si="5"/>
        <v>5</v>
      </c>
      <c r="B64" s="10" t="s">
        <v>198</v>
      </c>
      <c r="C64" s="11" t="s">
        <v>15</v>
      </c>
      <c r="D64" s="12">
        <v>38888</v>
      </c>
      <c r="E64" s="47">
        <v>73</v>
      </c>
      <c r="F64" s="45">
        <v>21.67</v>
      </c>
      <c r="G64" s="47">
        <v>230</v>
      </c>
      <c r="H64" s="45">
        <v>3.75</v>
      </c>
      <c r="I64" s="47">
        <v>73</v>
      </c>
      <c r="J64" s="45">
        <v>85</v>
      </c>
      <c r="K64" s="47">
        <v>81</v>
      </c>
      <c r="L64" s="102"/>
      <c r="M64" s="47">
        <v>73</v>
      </c>
      <c r="N64" s="45">
        <v>60</v>
      </c>
      <c r="O64" s="47">
        <v>150</v>
      </c>
      <c r="P64" s="45">
        <v>15</v>
      </c>
      <c r="Q64" s="47">
        <v>75</v>
      </c>
      <c r="R64" s="45">
        <v>25</v>
      </c>
      <c r="S64" s="13">
        <v>71</v>
      </c>
      <c r="T64" s="14">
        <v>17.5</v>
      </c>
      <c r="U64" s="13">
        <v>78</v>
      </c>
      <c r="V64" s="14">
        <v>45</v>
      </c>
      <c r="W64" s="13"/>
      <c r="X64" s="14"/>
      <c r="Y64" s="13"/>
      <c r="Z64" s="14"/>
      <c r="AA64" s="15">
        <f>SUM(F64,H64+J64+L64+N64+R64+P64+T64+V64+X64+Z64)</f>
        <v>272.92</v>
      </c>
      <c r="AB64" s="9">
        <v>5</v>
      </c>
      <c r="AE64" s="14">
        <v>30</v>
      </c>
      <c r="AG64" s="14">
        <v>33</v>
      </c>
      <c r="AI64" s="14">
        <v>36</v>
      </c>
      <c r="AK64" s="45">
        <v>45</v>
      </c>
      <c r="AM64" s="25">
        <v>60</v>
      </c>
    </row>
    <row r="65" spans="1:39" s="2" customFormat="1">
      <c r="A65" s="9">
        <f t="shared" si="5"/>
        <v>6</v>
      </c>
      <c r="B65" s="10" t="s">
        <v>194</v>
      </c>
      <c r="C65" s="11" t="s">
        <v>15</v>
      </c>
      <c r="D65" s="12">
        <v>38874</v>
      </c>
      <c r="E65" s="47">
        <v>83</v>
      </c>
      <c r="F65" s="102"/>
      <c r="G65" s="47">
        <v>229</v>
      </c>
      <c r="H65" s="45">
        <v>7.5</v>
      </c>
      <c r="I65" s="47">
        <v>75</v>
      </c>
      <c r="J65" s="45">
        <v>31</v>
      </c>
      <c r="K65" s="47">
        <v>75</v>
      </c>
      <c r="L65" s="45">
        <v>35</v>
      </c>
      <c r="M65" s="47">
        <v>75</v>
      </c>
      <c r="N65" s="45">
        <v>11.25</v>
      </c>
      <c r="O65" s="47">
        <v>146</v>
      </c>
      <c r="P65" s="45">
        <v>80</v>
      </c>
      <c r="Q65" s="47">
        <v>74</v>
      </c>
      <c r="R65" s="45">
        <v>45</v>
      </c>
      <c r="S65" s="13"/>
      <c r="T65" s="14"/>
      <c r="U65" s="13">
        <v>81</v>
      </c>
      <c r="V65" s="14">
        <v>15</v>
      </c>
      <c r="W65" s="13"/>
      <c r="X65" s="14"/>
      <c r="Y65" s="13"/>
      <c r="Z65" s="14"/>
      <c r="AA65" s="15">
        <f>SUM(F65,H65+J65+L65+N65+R65+P65+T65+V65+X65+Z65)</f>
        <v>224.75</v>
      </c>
      <c r="AB65" s="9">
        <v>6</v>
      </c>
      <c r="AE65" s="14">
        <v>20</v>
      </c>
      <c r="AG65" s="14">
        <v>22</v>
      </c>
      <c r="AI65" s="14">
        <v>24</v>
      </c>
      <c r="AK65" s="45">
        <v>30</v>
      </c>
      <c r="AM65" s="25">
        <v>40</v>
      </c>
    </row>
    <row r="66" spans="1:39" s="2" customFormat="1">
      <c r="A66" s="9">
        <f t="shared" si="5"/>
        <v>7</v>
      </c>
      <c r="B66" s="10" t="s">
        <v>199</v>
      </c>
      <c r="C66" s="11" t="s">
        <v>13</v>
      </c>
      <c r="D66" s="12">
        <v>38873</v>
      </c>
      <c r="E66" s="47">
        <v>89</v>
      </c>
      <c r="F66" s="45">
        <v>0.5</v>
      </c>
      <c r="G66" s="47"/>
      <c r="H66" s="45"/>
      <c r="I66" s="47">
        <v>75</v>
      </c>
      <c r="J66" s="45">
        <v>31</v>
      </c>
      <c r="K66" s="47">
        <v>75</v>
      </c>
      <c r="L66" s="45">
        <v>35</v>
      </c>
      <c r="M66" s="47">
        <v>81</v>
      </c>
      <c r="N66" s="45">
        <v>0.5</v>
      </c>
      <c r="O66" s="47">
        <v>147</v>
      </c>
      <c r="P66" s="45">
        <v>32.5</v>
      </c>
      <c r="Q66" s="47">
        <v>84</v>
      </c>
      <c r="R66" s="45">
        <v>1</v>
      </c>
      <c r="S66" s="13">
        <v>80</v>
      </c>
      <c r="T66" s="14">
        <v>0.5</v>
      </c>
      <c r="U66" s="13">
        <v>85</v>
      </c>
      <c r="V66" s="14">
        <v>4</v>
      </c>
      <c r="W66" s="13"/>
      <c r="X66" s="14"/>
      <c r="Y66" s="13">
        <v>68</v>
      </c>
      <c r="Z66" s="14">
        <v>100</v>
      </c>
      <c r="AA66" s="15">
        <f>SUM(F66,H66+J66+L66+N66+R66+P66+T66+V66+X66+Z66)</f>
        <v>205</v>
      </c>
      <c r="AB66" s="9">
        <v>7</v>
      </c>
      <c r="AE66" s="14">
        <v>15</v>
      </c>
      <c r="AG66" s="14">
        <v>16.5</v>
      </c>
      <c r="AI66" s="14">
        <v>18</v>
      </c>
      <c r="AK66" s="45">
        <v>22.5</v>
      </c>
      <c r="AM66" s="25">
        <v>30</v>
      </c>
    </row>
    <row r="67" spans="1:39" s="2" customFormat="1">
      <c r="A67" s="9">
        <f t="shared" si="5"/>
        <v>8</v>
      </c>
      <c r="B67" s="10" t="s">
        <v>246</v>
      </c>
      <c r="C67" s="11" t="s">
        <v>16</v>
      </c>
      <c r="D67" s="12">
        <v>38254</v>
      </c>
      <c r="E67" s="47"/>
      <c r="F67" s="45"/>
      <c r="G67" s="47"/>
      <c r="H67" s="45"/>
      <c r="I67" s="47">
        <v>91</v>
      </c>
      <c r="J67" s="45">
        <v>0.5</v>
      </c>
      <c r="K67" s="47">
        <v>68</v>
      </c>
      <c r="L67" s="45">
        <v>100</v>
      </c>
      <c r="M67" s="47">
        <v>76</v>
      </c>
      <c r="N67" s="45">
        <v>4.33</v>
      </c>
      <c r="O67" s="47">
        <v>147</v>
      </c>
      <c r="P67" s="45">
        <v>32.5</v>
      </c>
      <c r="Q67" s="47"/>
      <c r="R67" s="45"/>
      <c r="S67" s="13">
        <v>71</v>
      </c>
      <c r="T67" s="14">
        <v>17.5</v>
      </c>
      <c r="U67" s="13"/>
      <c r="V67" s="14"/>
      <c r="W67" s="13">
        <v>72</v>
      </c>
      <c r="X67" s="14">
        <v>30</v>
      </c>
      <c r="Y67" s="13">
        <v>81</v>
      </c>
      <c r="Z67" s="14">
        <v>7</v>
      </c>
      <c r="AA67" s="15">
        <f>SUM(F67,H67+J67+L67+N67+R67+P67+T67+V67+X67+Z67)</f>
        <v>191.82999999999998</v>
      </c>
      <c r="AB67" s="9">
        <v>8</v>
      </c>
      <c r="AE67" s="14">
        <v>12</v>
      </c>
      <c r="AG67" s="14">
        <v>13.2</v>
      </c>
      <c r="AI67" s="14">
        <v>14.4</v>
      </c>
      <c r="AK67" s="45">
        <v>18</v>
      </c>
      <c r="AM67" s="25">
        <v>24</v>
      </c>
    </row>
    <row r="68" spans="1:39" s="2" customFormat="1">
      <c r="A68" s="9">
        <f t="shared" si="5"/>
        <v>9</v>
      </c>
      <c r="B68" s="10" t="s">
        <v>282</v>
      </c>
      <c r="C68" s="11" t="s">
        <v>15</v>
      </c>
      <c r="D68" s="12">
        <v>38715</v>
      </c>
      <c r="E68" s="47">
        <v>77</v>
      </c>
      <c r="F68" s="45">
        <v>1.5</v>
      </c>
      <c r="G68" s="47">
        <v>227</v>
      </c>
      <c r="H68" s="45">
        <v>13.5</v>
      </c>
      <c r="I68" s="47">
        <v>73</v>
      </c>
      <c r="J68" s="45">
        <v>85</v>
      </c>
      <c r="K68" s="47">
        <v>80</v>
      </c>
      <c r="L68" s="102"/>
      <c r="M68" s="47">
        <v>77</v>
      </c>
      <c r="N68" s="45">
        <v>1.5</v>
      </c>
      <c r="O68" s="47">
        <v>155</v>
      </c>
      <c r="P68" s="45">
        <v>10.5</v>
      </c>
      <c r="Q68" s="47">
        <v>82</v>
      </c>
      <c r="R68" s="45">
        <v>2.5</v>
      </c>
      <c r="S68" s="13">
        <v>69</v>
      </c>
      <c r="T68" s="14">
        <v>53.33</v>
      </c>
      <c r="U68" s="13">
        <v>82</v>
      </c>
      <c r="V68" s="14">
        <v>10</v>
      </c>
      <c r="W68" s="13">
        <v>73</v>
      </c>
      <c r="X68" s="14">
        <v>13.5</v>
      </c>
      <c r="Y68" s="13"/>
      <c r="Z68" s="14"/>
      <c r="AA68" s="15">
        <f>SUM(F68,H68+J68+L68+N68+R68+P68+T68+V68+X68+Z68)</f>
        <v>191.32999999999998</v>
      </c>
      <c r="AB68" s="9">
        <v>9</v>
      </c>
      <c r="AE68" s="14">
        <v>10</v>
      </c>
      <c r="AG68" s="14">
        <v>11</v>
      </c>
      <c r="AI68" s="14">
        <v>12</v>
      </c>
      <c r="AK68" s="45">
        <v>15</v>
      </c>
      <c r="AM68" s="25">
        <v>20</v>
      </c>
    </row>
    <row r="69" spans="1:39" s="2" customFormat="1">
      <c r="A69" s="9">
        <f t="shared" si="5"/>
        <v>10</v>
      </c>
      <c r="B69" s="10" t="s">
        <v>193</v>
      </c>
      <c r="C69" s="11" t="s">
        <v>16</v>
      </c>
      <c r="D69" s="12">
        <v>38884</v>
      </c>
      <c r="E69" s="47">
        <v>77</v>
      </c>
      <c r="F69" s="45">
        <v>1.5</v>
      </c>
      <c r="G69" s="47"/>
      <c r="H69" s="45"/>
      <c r="I69" s="47">
        <v>84</v>
      </c>
      <c r="J69" s="45">
        <v>0.5</v>
      </c>
      <c r="K69" s="47">
        <v>76</v>
      </c>
      <c r="L69" s="45">
        <v>15.67</v>
      </c>
      <c r="M69" s="47">
        <v>74</v>
      </c>
      <c r="N69" s="45">
        <v>30</v>
      </c>
      <c r="O69" s="47">
        <v>159</v>
      </c>
      <c r="P69" s="45">
        <v>1.5</v>
      </c>
      <c r="Q69" s="47">
        <v>74</v>
      </c>
      <c r="R69" s="45">
        <v>45</v>
      </c>
      <c r="S69" s="13">
        <v>75</v>
      </c>
      <c r="T69" s="102"/>
      <c r="U69" s="13">
        <v>80</v>
      </c>
      <c r="V69" s="14">
        <v>20</v>
      </c>
      <c r="W69" s="13">
        <v>73</v>
      </c>
      <c r="X69" s="14">
        <v>13.5</v>
      </c>
      <c r="Y69" s="13">
        <v>71</v>
      </c>
      <c r="Z69" s="14">
        <v>45</v>
      </c>
      <c r="AA69" s="15">
        <f>SUM(F69,H69+J69+L69+N69+R69+P69+T69+V69+X69+Z69)</f>
        <v>172.67000000000002</v>
      </c>
      <c r="AB69" s="9">
        <v>10</v>
      </c>
      <c r="AE69" s="14">
        <v>8</v>
      </c>
      <c r="AG69" s="14">
        <v>8.8000000000000007</v>
      </c>
      <c r="AI69" s="14">
        <v>9.6</v>
      </c>
      <c r="AK69" s="45">
        <v>12</v>
      </c>
      <c r="AM69" s="25">
        <v>16</v>
      </c>
    </row>
    <row r="70" spans="1:39" s="2" customFormat="1">
      <c r="A70" s="9">
        <f t="shared" si="5"/>
        <v>11</v>
      </c>
      <c r="B70" s="10" t="s">
        <v>129</v>
      </c>
      <c r="C70" s="11" t="s">
        <v>11</v>
      </c>
      <c r="D70" s="12">
        <v>38291</v>
      </c>
      <c r="E70" s="47"/>
      <c r="F70" s="45"/>
      <c r="G70" s="47">
        <v>203</v>
      </c>
      <c r="H70" s="45">
        <v>150</v>
      </c>
      <c r="I70" s="47">
        <v>82</v>
      </c>
      <c r="J70" s="45">
        <v>1</v>
      </c>
      <c r="K70" s="47">
        <v>77</v>
      </c>
      <c r="L70" s="45">
        <v>10</v>
      </c>
      <c r="M70" s="47"/>
      <c r="N70" s="45"/>
      <c r="O70" s="47">
        <v>158</v>
      </c>
      <c r="P70" s="45">
        <v>3</v>
      </c>
      <c r="Q70" s="47"/>
      <c r="R70" s="45"/>
      <c r="S70" s="13"/>
      <c r="T70" s="14"/>
      <c r="U70" s="13"/>
      <c r="V70" s="14"/>
      <c r="W70" s="13"/>
      <c r="X70" s="14"/>
      <c r="Y70" s="13"/>
      <c r="Z70" s="14"/>
      <c r="AA70" s="15">
        <f>SUM(F70,H70+J70+L70+N70+R70+P70+T70+V70+X70+Z70)</f>
        <v>164</v>
      </c>
      <c r="AB70" s="9">
        <v>11</v>
      </c>
      <c r="AE70" s="14">
        <v>6</v>
      </c>
      <c r="AG70" s="14">
        <v>6.6</v>
      </c>
      <c r="AI70" s="14">
        <v>7.2</v>
      </c>
      <c r="AK70" s="45">
        <v>9</v>
      </c>
      <c r="AM70" s="25">
        <v>12</v>
      </c>
    </row>
    <row r="71" spans="1:39" s="2" customFormat="1">
      <c r="A71" s="9">
        <f t="shared" si="5"/>
        <v>12</v>
      </c>
      <c r="B71" s="10" t="s">
        <v>196</v>
      </c>
      <c r="C71" s="11" t="s">
        <v>12</v>
      </c>
      <c r="D71" s="12">
        <v>38833</v>
      </c>
      <c r="E71" s="47">
        <v>76</v>
      </c>
      <c r="F71" s="45">
        <v>3.5</v>
      </c>
      <c r="G71" s="47">
        <v>220</v>
      </c>
      <c r="H71" s="45">
        <v>30</v>
      </c>
      <c r="I71" s="47"/>
      <c r="J71" s="45"/>
      <c r="K71" s="47">
        <v>73</v>
      </c>
      <c r="L71" s="45">
        <v>70</v>
      </c>
      <c r="M71" s="47"/>
      <c r="N71" s="45"/>
      <c r="O71" s="47">
        <v>166</v>
      </c>
      <c r="P71" s="45">
        <v>1</v>
      </c>
      <c r="Q71" s="47">
        <v>82</v>
      </c>
      <c r="R71" s="45">
        <v>2.5</v>
      </c>
      <c r="S71" s="13">
        <v>75</v>
      </c>
      <c r="T71" s="14">
        <v>9</v>
      </c>
      <c r="U71" s="13">
        <v>79</v>
      </c>
      <c r="V71" s="14">
        <v>30</v>
      </c>
      <c r="W71" s="13">
        <v>75</v>
      </c>
      <c r="X71" s="102"/>
      <c r="Y71" s="13">
        <v>79</v>
      </c>
      <c r="Z71" s="14">
        <v>11</v>
      </c>
      <c r="AA71" s="15">
        <f>SUM(F71,H71+J71+L71+N71+R71+P71+T71+V71+X71+Z71)</f>
        <v>157</v>
      </c>
      <c r="AB71" s="9">
        <v>12</v>
      </c>
      <c r="AE71" s="14">
        <v>4</v>
      </c>
      <c r="AG71" s="14">
        <v>4.4000000000000004</v>
      </c>
      <c r="AI71" s="14">
        <v>4.8</v>
      </c>
      <c r="AK71" s="45">
        <v>6</v>
      </c>
      <c r="AM71" s="25">
        <v>8</v>
      </c>
    </row>
    <row r="72" spans="1:39" s="2" customFormat="1">
      <c r="A72" s="9">
        <f t="shared" si="5"/>
        <v>13</v>
      </c>
      <c r="B72" s="10" t="s">
        <v>195</v>
      </c>
      <c r="C72" s="11" t="s">
        <v>18</v>
      </c>
      <c r="D72" s="12">
        <v>39044</v>
      </c>
      <c r="E72" s="47">
        <v>70</v>
      </c>
      <c r="F72" s="45">
        <v>60</v>
      </c>
      <c r="G72" s="47">
        <v>219</v>
      </c>
      <c r="H72" s="45">
        <v>45</v>
      </c>
      <c r="I72" s="47"/>
      <c r="J72" s="45"/>
      <c r="K72" s="47">
        <v>78</v>
      </c>
      <c r="L72" s="45">
        <v>5.25</v>
      </c>
      <c r="M72" s="47">
        <v>80</v>
      </c>
      <c r="N72" s="45">
        <v>0.5</v>
      </c>
      <c r="O72" s="47">
        <v>161</v>
      </c>
      <c r="P72" s="45">
        <v>1</v>
      </c>
      <c r="Q72" s="47">
        <v>80</v>
      </c>
      <c r="R72" s="45">
        <v>4</v>
      </c>
      <c r="S72" s="13"/>
      <c r="T72" s="14"/>
      <c r="U72" s="13">
        <v>82</v>
      </c>
      <c r="V72" s="25">
        <v>10</v>
      </c>
      <c r="W72" s="13">
        <v>74</v>
      </c>
      <c r="X72" s="14">
        <v>8</v>
      </c>
      <c r="Y72" s="13">
        <v>78</v>
      </c>
      <c r="Z72" s="14">
        <v>15</v>
      </c>
      <c r="AA72" s="15">
        <f>SUM(F72,H72+J72+L72+N72+R72+P72+T72+V72+X72+Z72)</f>
        <v>148.75</v>
      </c>
      <c r="AB72" s="9">
        <v>13</v>
      </c>
      <c r="AE72" s="14">
        <v>3</v>
      </c>
      <c r="AG72" s="14">
        <v>3.3</v>
      </c>
      <c r="AI72" s="14">
        <v>3.6</v>
      </c>
      <c r="AK72" s="45">
        <v>4.5</v>
      </c>
      <c r="AL72" s="19"/>
      <c r="AM72" s="25">
        <v>6</v>
      </c>
    </row>
    <row r="73" spans="1:39" s="2" customFormat="1">
      <c r="A73" s="9">
        <f t="shared" si="5"/>
        <v>14</v>
      </c>
      <c r="B73" s="10" t="s">
        <v>323</v>
      </c>
      <c r="C73" s="11" t="s">
        <v>16</v>
      </c>
      <c r="D73" s="12">
        <v>38147</v>
      </c>
      <c r="E73" s="47"/>
      <c r="F73" s="45"/>
      <c r="G73" s="47">
        <v>235</v>
      </c>
      <c r="H73" s="45">
        <v>0.75</v>
      </c>
      <c r="I73" s="47">
        <v>79</v>
      </c>
      <c r="J73" s="45">
        <v>4.33</v>
      </c>
      <c r="K73" s="47">
        <v>82</v>
      </c>
      <c r="L73" s="45">
        <v>0.5</v>
      </c>
      <c r="M73" s="47">
        <v>80</v>
      </c>
      <c r="N73" s="45">
        <v>0.5</v>
      </c>
      <c r="O73" s="47">
        <v>149</v>
      </c>
      <c r="P73" s="45">
        <v>18</v>
      </c>
      <c r="Q73" s="47">
        <v>78</v>
      </c>
      <c r="R73" s="45">
        <v>9</v>
      </c>
      <c r="S73" s="13">
        <v>69</v>
      </c>
      <c r="T73" s="14">
        <v>53.33</v>
      </c>
      <c r="U73" s="13">
        <v>84</v>
      </c>
      <c r="V73" s="103"/>
      <c r="W73" s="13">
        <v>74</v>
      </c>
      <c r="X73" s="14">
        <v>8</v>
      </c>
      <c r="Y73" s="13">
        <v>71</v>
      </c>
      <c r="Z73" s="69">
        <v>45</v>
      </c>
      <c r="AA73" s="15">
        <f>SUM(F73,H73+J73+L73+N73+R73+P73+T73+V73+X73+Z73)</f>
        <v>139.41</v>
      </c>
      <c r="AB73" s="9">
        <v>14</v>
      </c>
      <c r="AE73" s="14">
        <v>2</v>
      </c>
      <c r="AG73" s="14">
        <v>2.2000000000000002</v>
      </c>
      <c r="AI73" s="14">
        <v>2.4</v>
      </c>
      <c r="AK73" s="45">
        <v>3</v>
      </c>
      <c r="AM73" s="25">
        <v>4</v>
      </c>
    </row>
    <row r="74" spans="1:39" s="2" customFormat="1">
      <c r="A74" s="9">
        <f t="shared" si="5"/>
        <v>15</v>
      </c>
      <c r="B74" s="10" t="s">
        <v>201</v>
      </c>
      <c r="C74" s="11" t="s">
        <v>16</v>
      </c>
      <c r="D74" s="12">
        <v>38872</v>
      </c>
      <c r="E74" s="47">
        <v>74</v>
      </c>
      <c r="F74" s="45">
        <v>12</v>
      </c>
      <c r="G74" s="47">
        <v>213</v>
      </c>
      <c r="H74" s="45">
        <v>75</v>
      </c>
      <c r="I74" s="47">
        <v>75</v>
      </c>
      <c r="J74" s="45">
        <v>31</v>
      </c>
      <c r="K74" s="47"/>
      <c r="L74" s="45"/>
      <c r="M74" s="47"/>
      <c r="N74" s="45"/>
      <c r="O74" s="47"/>
      <c r="P74" s="45"/>
      <c r="Q74" s="47"/>
      <c r="R74" s="45"/>
      <c r="S74" s="13">
        <v>77</v>
      </c>
      <c r="T74" s="14">
        <v>4.33</v>
      </c>
      <c r="U74" s="13"/>
      <c r="V74" s="25"/>
      <c r="W74" s="13"/>
      <c r="X74" s="14"/>
      <c r="Y74" s="13">
        <v>81</v>
      </c>
      <c r="Z74" s="69">
        <v>7</v>
      </c>
      <c r="AA74" s="15">
        <f>SUM(F74,H74+J74+L74+N74+R74+P74+T74+V74+X74+Z74)</f>
        <v>129.32999999999998</v>
      </c>
      <c r="AB74" s="9">
        <v>15</v>
      </c>
      <c r="AE74" s="14">
        <v>1</v>
      </c>
      <c r="AG74" s="14">
        <v>1.1000000000000001</v>
      </c>
      <c r="AI74" s="14">
        <v>1.2</v>
      </c>
      <c r="AK74" s="45">
        <v>1.5</v>
      </c>
      <c r="AM74" s="25">
        <v>2</v>
      </c>
    </row>
    <row r="75" spans="1:39" s="2" customFormat="1">
      <c r="A75" s="9">
        <f t="shared" si="5"/>
        <v>16</v>
      </c>
      <c r="B75" s="10" t="s">
        <v>174</v>
      </c>
      <c r="C75" s="11" t="s">
        <v>15</v>
      </c>
      <c r="D75" s="12">
        <v>38682</v>
      </c>
      <c r="E75" s="47"/>
      <c r="F75" s="45"/>
      <c r="G75" s="47">
        <v>226</v>
      </c>
      <c r="H75" s="45">
        <v>18</v>
      </c>
      <c r="I75" s="47"/>
      <c r="J75" s="46"/>
      <c r="K75" s="47"/>
      <c r="L75" s="45"/>
      <c r="M75" s="47">
        <v>71</v>
      </c>
      <c r="N75" s="45">
        <v>100</v>
      </c>
      <c r="O75" s="47"/>
      <c r="P75" s="45"/>
      <c r="Q75" s="47"/>
      <c r="R75" s="45"/>
      <c r="S75" s="13"/>
      <c r="T75" s="14"/>
      <c r="U75" s="13"/>
      <c r="V75" s="25"/>
      <c r="W75" s="13"/>
      <c r="X75" s="14"/>
      <c r="Y75" s="13"/>
      <c r="Z75" s="69"/>
      <c r="AA75" s="15">
        <f>SUM(F75,H75+J75+L75+N75+R75+P75+T75+V75+X75+Z75)</f>
        <v>118</v>
      </c>
      <c r="AB75" s="9">
        <v>16</v>
      </c>
      <c r="AE75" s="16">
        <f>SUM(AE60:AE74)</f>
        <v>371</v>
      </c>
      <c r="AG75" s="16">
        <f>SUM(AG60:AG74)</f>
        <v>408.1</v>
      </c>
      <c r="AI75" s="16">
        <f>SUM(AI60:AI74)</f>
        <v>445.2</v>
      </c>
      <c r="AK75" s="16">
        <f>SUM(AK60:AK74)</f>
        <v>556.5</v>
      </c>
      <c r="AM75" s="16">
        <f>SUM(AM60:AM74)</f>
        <v>742</v>
      </c>
    </row>
    <row r="76" spans="1:39" s="2" customFormat="1">
      <c r="A76" s="9">
        <f t="shared" si="5"/>
        <v>17</v>
      </c>
      <c r="B76" s="10" t="s">
        <v>96</v>
      </c>
      <c r="C76" s="11" t="s">
        <v>15</v>
      </c>
      <c r="D76" s="12">
        <v>38299</v>
      </c>
      <c r="E76" s="47">
        <v>84</v>
      </c>
      <c r="F76" s="45">
        <v>0.5</v>
      </c>
      <c r="G76" s="47">
        <v>229</v>
      </c>
      <c r="H76" s="45">
        <v>7.5</v>
      </c>
      <c r="I76" s="47">
        <v>78</v>
      </c>
      <c r="J76" s="46">
        <v>9</v>
      </c>
      <c r="K76" s="47">
        <v>76</v>
      </c>
      <c r="L76" s="45">
        <v>15.67</v>
      </c>
      <c r="M76" s="47">
        <v>75</v>
      </c>
      <c r="N76" s="45">
        <v>11.25</v>
      </c>
      <c r="O76" s="47"/>
      <c r="P76" s="45"/>
      <c r="Q76" s="47">
        <v>78</v>
      </c>
      <c r="R76" s="45">
        <v>9</v>
      </c>
      <c r="S76" s="13">
        <v>69</v>
      </c>
      <c r="T76" s="14">
        <v>53.33</v>
      </c>
      <c r="U76" s="13"/>
      <c r="V76" s="25"/>
      <c r="W76" s="13"/>
      <c r="X76" s="14"/>
      <c r="Y76" s="13"/>
      <c r="Z76" s="69"/>
      <c r="AA76" s="15">
        <f>SUM(F76,H76+J76+L76+N76+R76+P76+T76+V76+X76+Z76)</f>
        <v>106.25</v>
      </c>
      <c r="AB76" s="9">
        <v>17</v>
      </c>
    </row>
    <row r="77" spans="1:39" s="2" customFormat="1">
      <c r="A77" s="9">
        <f t="shared" si="5"/>
        <v>18</v>
      </c>
      <c r="B77" s="10" t="s">
        <v>60</v>
      </c>
      <c r="C77" s="11" t="s">
        <v>15</v>
      </c>
      <c r="D77" s="12">
        <v>38341</v>
      </c>
      <c r="E77" s="47">
        <v>73</v>
      </c>
      <c r="F77" s="45">
        <v>21.67</v>
      </c>
      <c r="G77" s="47">
        <v>232</v>
      </c>
      <c r="H77" s="46">
        <v>0.75</v>
      </c>
      <c r="I77" s="47">
        <v>79</v>
      </c>
      <c r="J77" s="46">
        <v>4.33</v>
      </c>
      <c r="K77" s="47">
        <v>78</v>
      </c>
      <c r="L77" s="45">
        <v>5.25</v>
      </c>
      <c r="M77" s="47">
        <v>76</v>
      </c>
      <c r="N77" s="45">
        <v>4.33</v>
      </c>
      <c r="O77" s="47">
        <v>147</v>
      </c>
      <c r="P77" s="45">
        <v>32.5</v>
      </c>
      <c r="Q77" s="47"/>
      <c r="R77" s="45"/>
      <c r="S77" s="13">
        <v>70</v>
      </c>
      <c r="T77" s="14">
        <v>30</v>
      </c>
      <c r="U77" s="13"/>
      <c r="V77" s="25"/>
      <c r="W77" s="13"/>
      <c r="X77" s="14"/>
      <c r="Y77" s="13"/>
      <c r="Z77" s="69"/>
      <c r="AA77" s="15">
        <f>SUM(F77,H77+J77+L77+N77+R77+P77+T77+V77+X77+Z77)</f>
        <v>98.83</v>
      </c>
      <c r="AB77" s="9">
        <v>18</v>
      </c>
    </row>
    <row r="78" spans="1:39" s="2" customFormat="1">
      <c r="A78" s="9">
        <f t="shared" si="5"/>
        <v>19</v>
      </c>
      <c r="B78" s="10" t="s">
        <v>225</v>
      </c>
      <c r="C78" s="11" t="s">
        <v>14</v>
      </c>
      <c r="D78" s="12">
        <v>38892</v>
      </c>
      <c r="E78" s="47">
        <v>71</v>
      </c>
      <c r="F78" s="45">
        <v>40</v>
      </c>
      <c r="G78" s="47">
        <v>231</v>
      </c>
      <c r="H78" s="46">
        <v>1.5</v>
      </c>
      <c r="I78" s="47">
        <v>84</v>
      </c>
      <c r="J78" s="46">
        <v>0.5</v>
      </c>
      <c r="K78" s="47">
        <v>79</v>
      </c>
      <c r="L78" s="45">
        <v>1</v>
      </c>
      <c r="M78" s="47">
        <v>77</v>
      </c>
      <c r="N78" s="45">
        <v>1.5</v>
      </c>
      <c r="O78" s="47"/>
      <c r="P78" s="45"/>
      <c r="Q78" s="47">
        <v>78</v>
      </c>
      <c r="R78" s="45">
        <v>9</v>
      </c>
      <c r="S78" s="13">
        <v>79</v>
      </c>
      <c r="T78" s="14">
        <v>0.5</v>
      </c>
      <c r="U78" s="13">
        <v>95</v>
      </c>
      <c r="V78" s="25">
        <v>3</v>
      </c>
      <c r="W78" s="13">
        <v>72</v>
      </c>
      <c r="X78" s="14">
        <v>30</v>
      </c>
      <c r="Y78" s="13"/>
      <c r="Z78" s="69"/>
      <c r="AA78" s="15">
        <f>SUM(F78,H78+J78+L78+N78+R78+P78+T78+V78+X78+Z78)</f>
        <v>87</v>
      </c>
      <c r="AB78" s="9">
        <v>19</v>
      </c>
    </row>
    <row r="79" spans="1:39" s="2" customFormat="1">
      <c r="A79" s="9">
        <f t="shared" si="5"/>
        <v>20</v>
      </c>
      <c r="B79" s="10" t="s">
        <v>285</v>
      </c>
      <c r="C79" s="11" t="s">
        <v>12</v>
      </c>
      <c r="D79" s="12">
        <v>38609</v>
      </c>
      <c r="E79" s="47">
        <v>75</v>
      </c>
      <c r="F79" s="45">
        <v>8</v>
      </c>
      <c r="G79" s="47">
        <v>223</v>
      </c>
      <c r="H79" s="46">
        <v>22.5</v>
      </c>
      <c r="I79" s="47"/>
      <c r="J79" s="46"/>
      <c r="K79" s="47">
        <v>90</v>
      </c>
      <c r="L79" s="45">
        <v>0.5</v>
      </c>
      <c r="M79" s="47">
        <v>76</v>
      </c>
      <c r="N79" s="45">
        <v>4.33</v>
      </c>
      <c r="O79" s="47">
        <v>164</v>
      </c>
      <c r="P79" s="45">
        <v>1</v>
      </c>
      <c r="Q79" s="47">
        <v>86</v>
      </c>
      <c r="R79" s="45">
        <v>0.5</v>
      </c>
      <c r="S79" s="13">
        <v>77</v>
      </c>
      <c r="T79" s="14">
        <v>4.33</v>
      </c>
      <c r="U79" s="13"/>
      <c r="V79" s="25"/>
      <c r="W79" s="13">
        <v>74</v>
      </c>
      <c r="X79" s="14">
        <v>8</v>
      </c>
      <c r="Y79" s="13">
        <v>79</v>
      </c>
      <c r="Z79" s="69">
        <v>11</v>
      </c>
      <c r="AA79" s="15">
        <f>SUM(F79,H79+J79+L79+N79+R79+P79+T79+V79+X79+Z79)</f>
        <v>60.16</v>
      </c>
      <c r="AB79" s="9">
        <v>20</v>
      </c>
    </row>
    <row r="80" spans="1:39" s="2" customFormat="1" ht="15.75" customHeight="1">
      <c r="A80" s="9">
        <f t="shared" si="5"/>
        <v>21</v>
      </c>
      <c r="B80" s="10" t="s">
        <v>197</v>
      </c>
      <c r="C80" s="11" t="s">
        <v>12</v>
      </c>
      <c r="D80" s="12">
        <v>38792</v>
      </c>
      <c r="E80" s="47">
        <v>76</v>
      </c>
      <c r="F80" s="45">
        <v>3.5</v>
      </c>
      <c r="G80" s="47">
        <v>230</v>
      </c>
      <c r="H80" s="46">
        <v>3.75</v>
      </c>
      <c r="I80" s="47">
        <v>82</v>
      </c>
      <c r="J80" s="103"/>
      <c r="K80" s="47">
        <v>79</v>
      </c>
      <c r="L80" s="45">
        <v>1</v>
      </c>
      <c r="M80" s="47">
        <v>74</v>
      </c>
      <c r="N80" s="45">
        <v>30</v>
      </c>
      <c r="O80" s="47">
        <v>162</v>
      </c>
      <c r="P80" s="45">
        <v>1</v>
      </c>
      <c r="Q80" s="47">
        <v>76</v>
      </c>
      <c r="R80" s="45">
        <v>15</v>
      </c>
      <c r="S80" s="13">
        <v>77</v>
      </c>
      <c r="T80" s="14">
        <v>4.33</v>
      </c>
      <c r="U80" s="13"/>
      <c r="V80" s="25"/>
      <c r="W80" s="13"/>
      <c r="X80" s="14"/>
      <c r="Y80" s="13"/>
      <c r="Z80" s="69"/>
      <c r="AA80" s="15">
        <f>SUM(F80,H80+J80+L80+N80+R80+P80+T80+V80+X80+Z80)</f>
        <v>58.58</v>
      </c>
      <c r="AB80" s="9">
        <v>21</v>
      </c>
      <c r="AE80" s="19"/>
      <c r="AF80" s="19"/>
      <c r="AG80" s="19"/>
      <c r="AH80" s="19"/>
      <c r="AI80" s="19"/>
    </row>
    <row r="81" spans="1:35" s="2" customFormat="1">
      <c r="A81" s="9">
        <f t="shared" si="5"/>
        <v>22</v>
      </c>
      <c r="B81" s="10" t="s">
        <v>176</v>
      </c>
      <c r="C81" s="11" t="s">
        <v>20</v>
      </c>
      <c r="D81" s="12">
        <v>38629</v>
      </c>
      <c r="E81" s="47"/>
      <c r="F81" s="45"/>
      <c r="G81" s="47"/>
      <c r="H81" s="46"/>
      <c r="I81" s="47">
        <v>78</v>
      </c>
      <c r="J81" s="46">
        <v>9</v>
      </c>
      <c r="K81" s="47">
        <v>82</v>
      </c>
      <c r="L81" s="45">
        <v>0.5</v>
      </c>
      <c r="M81" s="47"/>
      <c r="N81" s="45"/>
      <c r="O81" s="47">
        <v>155</v>
      </c>
      <c r="P81" s="45">
        <v>10.5</v>
      </c>
      <c r="Q81" s="47">
        <v>75</v>
      </c>
      <c r="R81" s="45">
        <v>25</v>
      </c>
      <c r="S81" s="13">
        <v>83</v>
      </c>
      <c r="T81" s="14">
        <v>0.5</v>
      </c>
      <c r="U81" s="13"/>
      <c r="V81" s="25"/>
      <c r="W81" s="13">
        <v>78</v>
      </c>
      <c r="X81" s="14">
        <v>3</v>
      </c>
      <c r="Y81" s="13"/>
      <c r="Z81" s="69"/>
      <c r="AA81" s="15">
        <f>SUM(F81,H81+J81+L81+N81+R81+P81+T81+V81+X81+Z81)</f>
        <v>48.5</v>
      </c>
      <c r="AB81" s="9">
        <v>22</v>
      </c>
      <c r="AE81" s="19"/>
      <c r="AF81" s="19"/>
      <c r="AG81" s="19"/>
      <c r="AH81" s="19"/>
      <c r="AI81" s="19"/>
    </row>
    <row r="82" spans="1:35" s="2" customFormat="1">
      <c r="A82" s="9">
        <f t="shared" si="5"/>
        <v>23</v>
      </c>
      <c r="B82" s="10" t="s">
        <v>283</v>
      </c>
      <c r="C82" s="11" t="s">
        <v>12</v>
      </c>
      <c r="D82" s="12">
        <v>38656</v>
      </c>
      <c r="E82" s="47">
        <v>75</v>
      </c>
      <c r="F82" s="45">
        <v>8</v>
      </c>
      <c r="G82" s="47"/>
      <c r="H82" s="46"/>
      <c r="I82" s="47">
        <v>75</v>
      </c>
      <c r="J82" s="46">
        <v>31</v>
      </c>
      <c r="K82" s="47"/>
      <c r="L82" s="45"/>
      <c r="M82" s="47"/>
      <c r="N82" s="45"/>
      <c r="O82" s="47"/>
      <c r="P82" s="45"/>
      <c r="Q82" s="47"/>
      <c r="R82" s="45"/>
      <c r="S82" s="13"/>
      <c r="T82" s="14"/>
      <c r="U82" s="13"/>
      <c r="V82" s="25"/>
      <c r="W82" s="13"/>
      <c r="X82" s="14"/>
      <c r="Y82" s="13"/>
      <c r="Z82" s="69"/>
      <c r="AA82" s="15">
        <f>SUM(F82,H82+J82+L82+N82+R82+P82+T82+V82+X82+Z82)</f>
        <v>39</v>
      </c>
      <c r="AB82" s="9">
        <v>23</v>
      </c>
      <c r="AE82" s="19"/>
      <c r="AF82" s="19"/>
      <c r="AG82" s="19"/>
      <c r="AH82" s="19"/>
      <c r="AI82" s="19"/>
    </row>
    <row r="83" spans="1:35" s="2" customFormat="1">
      <c r="A83" s="9">
        <f t="shared" si="5"/>
        <v>24</v>
      </c>
      <c r="B83" s="10" t="s">
        <v>333</v>
      </c>
      <c r="C83" s="11" t="s">
        <v>14</v>
      </c>
      <c r="D83" s="12">
        <v>38612</v>
      </c>
      <c r="E83" s="47"/>
      <c r="F83" s="45"/>
      <c r="G83" s="47"/>
      <c r="H83" s="46"/>
      <c r="I83" s="47"/>
      <c r="J83" s="46"/>
      <c r="K83" s="47">
        <v>76</v>
      </c>
      <c r="L83" s="45">
        <v>15.67</v>
      </c>
      <c r="M83" s="47">
        <v>75</v>
      </c>
      <c r="N83" s="45">
        <v>11.25</v>
      </c>
      <c r="O83" s="47"/>
      <c r="P83" s="45"/>
      <c r="Q83" s="47"/>
      <c r="R83" s="45"/>
      <c r="S83" s="13"/>
      <c r="T83" s="14"/>
      <c r="U83" s="13"/>
      <c r="V83" s="25"/>
      <c r="W83" s="13"/>
      <c r="X83" s="14"/>
      <c r="Y83" s="13"/>
      <c r="Z83" s="69"/>
      <c r="AA83" s="15">
        <f>SUM(F83,H83+J83+L83+N83+R83+P83+T83+V83+X83+Z83)</f>
        <v>26.92</v>
      </c>
      <c r="AB83" s="9">
        <v>24</v>
      </c>
    </row>
    <row r="84" spans="1:35" s="2" customFormat="1">
      <c r="A84" s="9">
        <f t="shared" si="5"/>
        <v>25</v>
      </c>
      <c r="B84" s="10" t="s">
        <v>286</v>
      </c>
      <c r="C84" s="11" t="s">
        <v>16</v>
      </c>
      <c r="D84" s="12">
        <v>39011</v>
      </c>
      <c r="E84" s="47">
        <v>128</v>
      </c>
      <c r="F84" s="45">
        <v>0.5</v>
      </c>
      <c r="G84" s="47"/>
      <c r="H84" s="46"/>
      <c r="I84" s="47">
        <v>117</v>
      </c>
      <c r="J84" s="46">
        <v>0.5</v>
      </c>
      <c r="K84" s="47">
        <v>91</v>
      </c>
      <c r="L84" s="45">
        <v>0.5</v>
      </c>
      <c r="M84" s="47"/>
      <c r="N84" s="45"/>
      <c r="O84" s="47"/>
      <c r="P84" s="45"/>
      <c r="Q84" s="47"/>
      <c r="R84" s="45"/>
      <c r="S84" s="13">
        <v>84</v>
      </c>
      <c r="T84" s="14">
        <v>0.5</v>
      </c>
      <c r="U84" s="13">
        <v>82</v>
      </c>
      <c r="V84" s="25">
        <v>10</v>
      </c>
      <c r="W84" s="13"/>
      <c r="X84" s="14"/>
      <c r="Y84" s="13">
        <v>83</v>
      </c>
      <c r="Z84" s="69">
        <v>4</v>
      </c>
      <c r="AA84" s="15">
        <f>SUM(F84,H84+J84+L84+N84+R84+P84+T84+V84+X84+Z84)</f>
        <v>16</v>
      </c>
      <c r="AB84" s="9">
        <v>25</v>
      </c>
      <c r="AE84" s="19"/>
      <c r="AF84" s="19"/>
      <c r="AG84" s="19"/>
      <c r="AH84" s="19"/>
      <c r="AI84" s="19"/>
    </row>
    <row r="85" spans="1:35" s="2" customFormat="1">
      <c r="A85" s="9">
        <f t="shared" si="5"/>
        <v>26</v>
      </c>
      <c r="B85" s="10" t="s">
        <v>324</v>
      </c>
      <c r="C85" s="11" t="s">
        <v>15</v>
      </c>
      <c r="D85" s="12">
        <v>38781</v>
      </c>
      <c r="E85" s="47"/>
      <c r="F85" s="45"/>
      <c r="G85" s="47">
        <v>227</v>
      </c>
      <c r="H85" s="46">
        <v>13.5</v>
      </c>
      <c r="I85" s="47"/>
      <c r="J85" s="46"/>
      <c r="K85" s="47"/>
      <c r="L85" s="45"/>
      <c r="M85" s="47"/>
      <c r="N85" s="45"/>
      <c r="O85" s="47"/>
      <c r="P85" s="45"/>
      <c r="Q85" s="47"/>
      <c r="R85" s="45"/>
      <c r="S85" s="13"/>
      <c r="T85" s="14"/>
      <c r="U85" s="13"/>
      <c r="V85" s="25"/>
      <c r="W85" s="13">
        <v>82</v>
      </c>
      <c r="X85" s="14">
        <v>2</v>
      </c>
      <c r="Y85" s="13"/>
      <c r="Z85" s="69"/>
      <c r="AA85" s="15">
        <f>SUM(F85,H85+J85+L85+N85+R85+P85+T85+V85+X85+Z85)</f>
        <v>15.5</v>
      </c>
      <c r="AB85" s="9">
        <v>26</v>
      </c>
    </row>
    <row r="86" spans="1:35" s="2" customFormat="1">
      <c r="A86" s="9">
        <f t="shared" si="5"/>
        <v>27</v>
      </c>
      <c r="B86" s="10" t="s">
        <v>188</v>
      </c>
      <c r="C86" s="11" t="s">
        <v>12</v>
      </c>
      <c r="D86" s="12">
        <v>38647</v>
      </c>
      <c r="E86" s="47">
        <v>81</v>
      </c>
      <c r="F86" s="45">
        <v>0.5</v>
      </c>
      <c r="G86" s="47">
        <v>231</v>
      </c>
      <c r="H86" s="46">
        <v>1.5</v>
      </c>
      <c r="I86" s="47"/>
      <c r="J86" s="46"/>
      <c r="K86" s="47">
        <v>78</v>
      </c>
      <c r="L86" s="45">
        <v>5.25</v>
      </c>
      <c r="M86" s="47"/>
      <c r="N86" s="45"/>
      <c r="O86" s="47">
        <v>157</v>
      </c>
      <c r="P86" s="45">
        <v>5.25</v>
      </c>
      <c r="Q86" s="47"/>
      <c r="R86" s="45"/>
      <c r="S86" s="13"/>
      <c r="T86" s="14"/>
      <c r="U86" s="13"/>
      <c r="V86" s="25"/>
      <c r="W86" s="13"/>
      <c r="X86" s="14"/>
      <c r="Y86" s="13"/>
      <c r="Z86" s="69"/>
      <c r="AA86" s="15">
        <f>SUM(F86,H86+J86+L86+N86+R86+P86+T86+V86+X86+Z86)</f>
        <v>12.5</v>
      </c>
      <c r="AB86" s="9">
        <v>27</v>
      </c>
    </row>
    <row r="87" spans="1:35" s="2" customFormat="1">
      <c r="A87" s="9">
        <f t="shared" si="5"/>
        <v>28</v>
      </c>
      <c r="B87" s="10" t="s">
        <v>334</v>
      </c>
      <c r="C87" s="11" t="s">
        <v>12</v>
      </c>
      <c r="D87" s="12">
        <v>38216</v>
      </c>
      <c r="E87" s="47"/>
      <c r="F87" s="45"/>
      <c r="G87" s="47"/>
      <c r="H87" s="46"/>
      <c r="I87" s="47"/>
      <c r="J87" s="46"/>
      <c r="K87" s="47">
        <v>86</v>
      </c>
      <c r="L87" s="45">
        <v>0.5</v>
      </c>
      <c r="M87" s="47">
        <v>75</v>
      </c>
      <c r="N87" s="45">
        <v>11.25</v>
      </c>
      <c r="O87" s="47"/>
      <c r="P87" s="45"/>
      <c r="Q87" s="47"/>
      <c r="R87" s="45"/>
      <c r="S87" s="13"/>
      <c r="T87" s="14"/>
      <c r="U87" s="13"/>
      <c r="V87" s="25"/>
      <c r="W87" s="13"/>
      <c r="X87" s="14"/>
      <c r="Y87" s="13"/>
      <c r="Z87" s="69"/>
      <c r="AA87" s="15">
        <f>SUM(F87,H87+J87+L87+N87+R87+P87+T87+V87+X87+Z87)</f>
        <v>11.75</v>
      </c>
      <c r="AB87" s="9">
        <v>28</v>
      </c>
    </row>
    <row r="88" spans="1:35" s="2" customFormat="1">
      <c r="A88" s="9">
        <f t="shared" si="5"/>
        <v>29</v>
      </c>
      <c r="B88" s="10" t="s">
        <v>284</v>
      </c>
      <c r="C88" s="11" t="s">
        <v>11</v>
      </c>
      <c r="D88" s="12">
        <v>38469</v>
      </c>
      <c r="E88" s="47">
        <v>75</v>
      </c>
      <c r="F88" s="45">
        <v>8</v>
      </c>
      <c r="G88" s="47"/>
      <c r="H88" s="46"/>
      <c r="I88" s="47"/>
      <c r="J88" s="46"/>
      <c r="K88" s="47"/>
      <c r="L88" s="45"/>
      <c r="M88" s="47"/>
      <c r="N88" s="45"/>
      <c r="O88" s="47"/>
      <c r="P88" s="45"/>
      <c r="Q88" s="47"/>
      <c r="R88" s="45"/>
      <c r="S88" s="13"/>
      <c r="T88" s="14"/>
      <c r="U88" s="13"/>
      <c r="V88" s="25"/>
      <c r="W88" s="13"/>
      <c r="X88" s="14"/>
      <c r="Y88" s="13"/>
      <c r="Z88" s="69"/>
      <c r="AA88" s="15">
        <f>SUM(F88,H88+J88+L88+N88+R88+P88+T88+V88+X88+Z88)</f>
        <v>8</v>
      </c>
      <c r="AB88" s="9">
        <v>29</v>
      </c>
    </row>
    <row r="89" spans="1:35" s="2" customFormat="1">
      <c r="A89" s="9">
        <f t="shared" si="5"/>
        <v>30</v>
      </c>
      <c r="B89" s="10" t="s">
        <v>210</v>
      </c>
      <c r="C89" s="11" t="s">
        <v>15</v>
      </c>
      <c r="D89" s="12">
        <v>38937</v>
      </c>
      <c r="E89" s="47">
        <v>81</v>
      </c>
      <c r="F89" s="45">
        <v>0.5</v>
      </c>
      <c r="G89" s="47">
        <v>232</v>
      </c>
      <c r="H89" s="46">
        <v>0.75</v>
      </c>
      <c r="I89" s="47">
        <v>81</v>
      </c>
      <c r="J89" s="46">
        <v>2</v>
      </c>
      <c r="K89" s="47"/>
      <c r="L89" s="45"/>
      <c r="M89" s="47"/>
      <c r="N89" s="45"/>
      <c r="O89" s="47"/>
      <c r="P89" s="45"/>
      <c r="Q89" s="47"/>
      <c r="R89" s="45"/>
      <c r="S89" s="13">
        <v>78</v>
      </c>
      <c r="T89" s="14">
        <v>1.5</v>
      </c>
      <c r="U89" s="13"/>
      <c r="V89" s="25"/>
      <c r="W89" s="13"/>
      <c r="X89" s="14"/>
      <c r="Y89" s="13"/>
      <c r="Z89" s="69"/>
      <c r="AA89" s="15">
        <f>SUM(F89,H89+J89+L89+N89+R89+P89+T89+V89+X89+Z89)</f>
        <v>4.75</v>
      </c>
      <c r="AB89" s="9">
        <v>30</v>
      </c>
    </row>
    <row r="90" spans="1:35" s="2" customFormat="1" hidden="1">
      <c r="A90" s="9">
        <f t="shared" si="5"/>
        <v>31</v>
      </c>
      <c r="B90" s="10"/>
      <c r="C90" s="11"/>
      <c r="D90" s="12"/>
      <c r="E90" s="47"/>
      <c r="F90" s="45"/>
      <c r="G90" s="47"/>
      <c r="H90" s="46"/>
      <c r="I90" s="47"/>
      <c r="J90" s="46"/>
      <c r="K90" s="47"/>
      <c r="L90" s="45"/>
      <c r="M90" s="47"/>
      <c r="N90" s="45"/>
      <c r="O90" s="47"/>
      <c r="P90" s="45"/>
      <c r="Q90" s="47"/>
      <c r="R90" s="45"/>
      <c r="S90" s="13"/>
      <c r="T90" s="14"/>
      <c r="U90" s="13"/>
      <c r="V90" s="14"/>
      <c r="W90" s="13"/>
      <c r="X90" s="14"/>
      <c r="Y90" s="13"/>
      <c r="Z90" s="69"/>
      <c r="AA90" s="15">
        <f t="shared" ref="AA90:AA92" si="6">SUM(F90,H90+J90+L90+N90+R90+P90+T90+V90+X90)</f>
        <v>0</v>
      </c>
      <c r="AB90" s="9">
        <v>31</v>
      </c>
    </row>
    <row r="91" spans="1:35" s="2" customFormat="1" hidden="1">
      <c r="A91" s="9">
        <f t="shared" si="5"/>
        <v>32</v>
      </c>
      <c r="B91" s="10"/>
      <c r="C91" s="11"/>
      <c r="D91" s="12"/>
      <c r="E91" s="47"/>
      <c r="F91" s="45"/>
      <c r="G91" s="47"/>
      <c r="H91" s="46"/>
      <c r="I91" s="47"/>
      <c r="J91" s="46"/>
      <c r="K91" s="47"/>
      <c r="L91" s="45"/>
      <c r="M91" s="47"/>
      <c r="N91" s="45"/>
      <c r="O91" s="47"/>
      <c r="P91" s="45"/>
      <c r="Q91" s="47"/>
      <c r="R91" s="45"/>
      <c r="S91" s="13"/>
      <c r="T91" s="14"/>
      <c r="U91" s="13"/>
      <c r="V91" s="14"/>
      <c r="W91" s="13"/>
      <c r="X91" s="14"/>
      <c r="Y91" s="13"/>
      <c r="Z91" s="69"/>
      <c r="AA91" s="15">
        <f t="shared" si="6"/>
        <v>0</v>
      </c>
      <c r="AB91" s="9">
        <v>32</v>
      </c>
    </row>
    <row r="92" spans="1:35" s="2" customFormat="1" hidden="1">
      <c r="A92" s="9">
        <f t="shared" si="5"/>
        <v>33</v>
      </c>
      <c r="B92" s="10"/>
      <c r="C92" s="11"/>
      <c r="D92" s="12"/>
      <c r="E92" s="47"/>
      <c r="F92" s="45"/>
      <c r="G92" s="47"/>
      <c r="H92" s="46"/>
      <c r="I92" s="47"/>
      <c r="J92" s="46"/>
      <c r="K92" s="47"/>
      <c r="L92" s="45"/>
      <c r="M92" s="47"/>
      <c r="N92" s="45"/>
      <c r="O92" s="47"/>
      <c r="P92" s="45"/>
      <c r="Q92" s="47"/>
      <c r="R92" s="45"/>
      <c r="S92" s="13"/>
      <c r="T92" s="14"/>
      <c r="U92" s="13"/>
      <c r="V92" s="14"/>
      <c r="W92" s="13"/>
      <c r="X92" s="14"/>
      <c r="Y92" s="13"/>
      <c r="Z92" s="69"/>
      <c r="AA92" s="15">
        <f t="shared" si="6"/>
        <v>0</v>
      </c>
      <c r="AB92" s="9">
        <v>33</v>
      </c>
    </row>
    <row r="93" spans="1:35" s="2" customFormat="1" hidden="1">
      <c r="E93" s="17">
        <f t="shared" ref="E93:AA93" si="7">SUM(E60:E91)</f>
        <v>1650</v>
      </c>
      <c r="F93" s="18">
        <f t="shared" si="7"/>
        <v>373.51000000000005</v>
      </c>
      <c r="G93" s="17">
        <f t="shared" si="7"/>
        <v>4727</v>
      </c>
      <c r="H93" s="18">
        <f t="shared" si="7"/>
        <v>561</v>
      </c>
      <c r="I93" s="17">
        <f t="shared" si="7"/>
        <v>1694</v>
      </c>
      <c r="J93" s="18">
        <f>SUM(J60:J91)</f>
        <v>373.98999999999995</v>
      </c>
      <c r="K93" s="17">
        <f t="shared" si="7"/>
        <v>1892</v>
      </c>
      <c r="L93" s="18">
        <f t="shared" si="7"/>
        <v>373.51</v>
      </c>
      <c r="M93" s="17">
        <f t="shared" si="7"/>
        <v>1531</v>
      </c>
      <c r="N93" s="51">
        <f t="shared" si="7"/>
        <v>372.99</v>
      </c>
      <c r="O93" s="17">
        <f t="shared" si="7"/>
        <v>2911</v>
      </c>
      <c r="P93" s="18">
        <f t="shared" si="7"/>
        <v>560.5</v>
      </c>
      <c r="Q93" s="17">
        <f t="shared" si="7"/>
        <v>1339</v>
      </c>
      <c r="R93" s="18">
        <f t="shared" si="7"/>
        <v>372</v>
      </c>
      <c r="S93" s="17">
        <f t="shared" si="7"/>
        <v>1501</v>
      </c>
      <c r="T93" s="18">
        <f t="shared" si="7"/>
        <v>362.9799999999999</v>
      </c>
      <c r="U93" s="17">
        <f t="shared" si="7"/>
        <v>1057</v>
      </c>
      <c r="V93" s="18">
        <f t="shared" si="7"/>
        <v>362</v>
      </c>
      <c r="W93" s="17">
        <f>SUM(W60:W92)</f>
        <v>1027</v>
      </c>
      <c r="X93" s="18">
        <f t="shared" si="7"/>
        <v>336</v>
      </c>
      <c r="Y93" s="17">
        <f>SUM(Y60:Y92)</f>
        <v>905</v>
      </c>
      <c r="Z93" s="18">
        <f t="shared" si="7"/>
        <v>365</v>
      </c>
      <c r="AA93" s="18">
        <f t="shared" si="7"/>
        <v>4413.4799999999996</v>
      </c>
    </row>
    <row r="94" spans="1:35" s="2" customFormat="1" ht="17.25" thickBot="1">
      <c r="B94" s="19"/>
      <c r="C94" s="20"/>
      <c r="D94" s="20"/>
      <c r="E94" s="20"/>
      <c r="F94" s="21"/>
      <c r="G94" s="20"/>
      <c r="H94" s="21"/>
      <c r="I94" s="20"/>
      <c r="J94" s="21"/>
      <c r="K94" s="20"/>
      <c r="L94" s="21"/>
      <c r="M94" s="20"/>
      <c r="N94" s="21"/>
      <c r="O94" s="20"/>
      <c r="P94" s="21"/>
      <c r="Q94" s="20"/>
      <c r="R94" s="21"/>
      <c r="S94" s="21"/>
      <c r="T94" s="21"/>
      <c r="U94" s="21"/>
      <c r="V94" s="21"/>
      <c r="W94" s="21"/>
      <c r="X94" s="21"/>
      <c r="Y94" s="21"/>
      <c r="Z94" s="21"/>
    </row>
    <row r="95" spans="1:35" s="2" customFormat="1" ht="23.25">
      <c r="A95" s="126" t="s">
        <v>259</v>
      </c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8"/>
    </row>
    <row r="96" spans="1:35" s="2" customFormat="1" ht="24" thickBot="1">
      <c r="A96" s="132" t="s">
        <v>5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4"/>
    </row>
    <row r="97" spans="1:39" s="2" customFormat="1" ht="17.25" thickBot="1"/>
    <row r="98" spans="1:39" s="2" customFormat="1" ht="20.25" thickBot="1">
      <c r="A98" s="129" t="s">
        <v>6</v>
      </c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1"/>
    </row>
    <row r="99" spans="1:39" s="2" customFormat="1" ht="17.25" thickBot="1"/>
    <row r="100" spans="1:39" s="2" customFormat="1" ht="20.25" thickBot="1">
      <c r="A100" s="135" t="s">
        <v>267</v>
      </c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7"/>
    </row>
    <row r="101" spans="1:39" s="2" customFormat="1" ht="17.25" thickBot="1">
      <c r="E101" s="150">
        <f>E7</f>
        <v>44578</v>
      </c>
      <c r="F101" s="156"/>
      <c r="G101" s="148" t="str">
        <f>G7</f>
        <v>09; 10 y 11/02/2022</v>
      </c>
      <c r="H101" s="149"/>
      <c r="I101" s="150">
        <f>I7</f>
        <v>44621</v>
      </c>
      <c r="J101" s="156"/>
      <c r="K101" s="150">
        <f>K7</f>
        <v>44654</v>
      </c>
      <c r="L101" s="156"/>
      <c r="M101" s="150">
        <f>M7</f>
        <v>44689</v>
      </c>
      <c r="N101" s="156"/>
      <c r="O101" s="150" t="str">
        <f>O7</f>
        <v>28 y 29/05/2022</v>
      </c>
      <c r="P101" s="156"/>
      <c r="Q101" s="150">
        <f>Q7</f>
        <v>44738</v>
      </c>
      <c r="R101" s="156"/>
      <c r="S101" s="150">
        <f>S7</f>
        <v>44760</v>
      </c>
      <c r="T101" s="156"/>
      <c r="U101" s="150">
        <f>U7</f>
        <v>44808</v>
      </c>
      <c r="V101" s="156"/>
      <c r="W101" s="150">
        <f>W7</f>
        <v>44844</v>
      </c>
      <c r="X101" s="156"/>
      <c r="Y101" s="150">
        <f>Y7</f>
        <v>44878</v>
      </c>
      <c r="Z101" s="156"/>
    </row>
    <row r="102" spans="1:39" s="2" customFormat="1" ht="17.25" customHeight="1" thickBot="1">
      <c r="A102" s="154" t="s">
        <v>0</v>
      </c>
      <c r="B102" s="154" t="s">
        <v>1</v>
      </c>
      <c r="C102" s="144" t="s">
        <v>7</v>
      </c>
      <c r="D102" s="3" t="s">
        <v>8</v>
      </c>
      <c r="E102" s="138" t="str">
        <f>E8</f>
        <v>Necochea Golf Club - POJ -</v>
      </c>
      <c r="F102" s="139"/>
      <c r="G102" s="138" t="str">
        <f>G8</f>
        <v>Sierra de los Padres GC - AMD -</v>
      </c>
      <c r="H102" s="139"/>
      <c r="I102" s="138" t="str">
        <f>I8</f>
        <v>El Valle de Tandil Golf Club</v>
      </c>
      <c r="J102" s="139"/>
      <c r="K102" s="138" t="str">
        <f>K8</f>
        <v>Miramar Links</v>
      </c>
      <c r="L102" s="139"/>
      <c r="M102" s="138" t="str">
        <f>M8</f>
        <v>Tandil Golf Club</v>
      </c>
      <c r="N102" s="139"/>
      <c r="O102" s="138" t="str">
        <f>O8</f>
        <v>Villa Gesell Golf Club</v>
      </c>
      <c r="P102" s="139"/>
      <c r="Q102" s="138" t="str">
        <f>Q8</f>
        <v>Cariló Golf</v>
      </c>
      <c r="R102" s="139"/>
      <c r="S102" s="138" t="str">
        <f>S8</f>
        <v>Mar del Plata Golf Club Cancha Vieja</v>
      </c>
      <c r="T102" s="139"/>
      <c r="U102" s="138" t="str">
        <f>U8</f>
        <v>Costa Esmeralda Golf &amp; Links</v>
      </c>
      <c r="V102" s="139"/>
      <c r="W102" s="138" t="str">
        <f>W8</f>
        <v>Links Pinamar S.A.</v>
      </c>
      <c r="X102" s="139"/>
      <c r="Y102" s="138" t="str">
        <f>Y8</f>
        <v>Mar del Plata Golf Club Cancha Nueva</v>
      </c>
      <c r="Z102" s="139"/>
    </row>
    <row r="103" spans="1:39" s="2" customFormat="1" ht="17.25" thickBot="1">
      <c r="A103" s="155"/>
      <c r="B103" s="155"/>
      <c r="C103" s="145"/>
      <c r="D103" s="4" t="s">
        <v>9</v>
      </c>
      <c r="E103" s="140"/>
      <c r="F103" s="141"/>
      <c r="G103" s="140"/>
      <c r="H103" s="141"/>
      <c r="I103" s="140"/>
      <c r="J103" s="141"/>
      <c r="K103" s="140"/>
      <c r="L103" s="141"/>
      <c r="M103" s="140"/>
      <c r="N103" s="141"/>
      <c r="O103" s="140"/>
      <c r="P103" s="141"/>
      <c r="Q103" s="140"/>
      <c r="R103" s="141"/>
      <c r="S103" s="140"/>
      <c r="T103" s="141"/>
      <c r="U103" s="140"/>
      <c r="V103" s="141"/>
      <c r="W103" s="140"/>
      <c r="X103" s="141"/>
      <c r="Y103" s="140"/>
      <c r="Z103" s="141"/>
      <c r="AB103" s="154" t="s">
        <v>0</v>
      </c>
    </row>
    <row r="104" spans="1:39" s="2" customFormat="1" ht="17.25" thickBot="1">
      <c r="A104" s="157"/>
      <c r="B104" s="158"/>
      <c r="E104" s="33" t="s">
        <v>3</v>
      </c>
      <c r="F104" s="34" t="s">
        <v>4</v>
      </c>
      <c r="G104" s="33" t="s">
        <v>3</v>
      </c>
      <c r="H104" s="34" t="s">
        <v>4</v>
      </c>
      <c r="I104" s="33" t="s">
        <v>3</v>
      </c>
      <c r="J104" s="34" t="s">
        <v>4</v>
      </c>
      <c r="K104" s="33" t="s">
        <v>3</v>
      </c>
      <c r="L104" s="34" t="s">
        <v>4</v>
      </c>
      <c r="M104" s="33" t="s">
        <v>3</v>
      </c>
      <c r="N104" s="34" t="s">
        <v>4</v>
      </c>
      <c r="O104" s="33" t="s">
        <v>3</v>
      </c>
      <c r="P104" s="34" t="s">
        <v>4</v>
      </c>
      <c r="Q104" s="33" t="s">
        <v>3</v>
      </c>
      <c r="R104" s="34" t="s">
        <v>4</v>
      </c>
      <c r="S104" s="33" t="s">
        <v>3</v>
      </c>
      <c r="T104" s="34" t="s">
        <v>4</v>
      </c>
      <c r="U104" s="33" t="s">
        <v>3</v>
      </c>
      <c r="V104" s="34" t="s">
        <v>4</v>
      </c>
      <c r="W104" s="33" t="s">
        <v>3</v>
      </c>
      <c r="X104" s="34" t="s">
        <v>4</v>
      </c>
      <c r="Y104" s="33" t="s">
        <v>3</v>
      </c>
      <c r="Z104" s="34" t="s">
        <v>4</v>
      </c>
      <c r="AA104" s="38" t="s">
        <v>2</v>
      </c>
      <c r="AB104" s="155"/>
      <c r="AG104" s="8">
        <v>0.1</v>
      </c>
      <c r="AI104" s="8">
        <v>0.2</v>
      </c>
      <c r="AK104" s="8">
        <v>0.5</v>
      </c>
      <c r="AM104" s="8">
        <v>1</v>
      </c>
    </row>
    <row r="105" spans="1:39" s="2" customFormat="1">
      <c r="A105" s="9">
        <f>AB105</f>
        <v>1</v>
      </c>
      <c r="B105" s="10" t="s">
        <v>83</v>
      </c>
      <c r="C105" s="11" t="s">
        <v>14</v>
      </c>
      <c r="D105" s="12">
        <v>38873</v>
      </c>
      <c r="E105" s="47">
        <v>77</v>
      </c>
      <c r="F105" s="45">
        <v>25</v>
      </c>
      <c r="G105" s="47">
        <v>228</v>
      </c>
      <c r="H105" s="46">
        <v>63.75</v>
      </c>
      <c r="I105" s="47"/>
      <c r="J105" s="45"/>
      <c r="K105" s="47">
        <v>80</v>
      </c>
      <c r="L105" s="45">
        <v>25</v>
      </c>
      <c r="M105" s="47">
        <v>85</v>
      </c>
      <c r="N105" s="45">
        <v>20</v>
      </c>
      <c r="O105" s="47">
        <v>156</v>
      </c>
      <c r="P105" s="46">
        <v>75</v>
      </c>
      <c r="Q105" s="47">
        <v>76</v>
      </c>
      <c r="R105" s="45">
        <v>50</v>
      </c>
      <c r="S105" s="13"/>
      <c r="T105" s="14"/>
      <c r="U105" s="13">
        <v>78</v>
      </c>
      <c r="V105" s="104">
        <v>50</v>
      </c>
      <c r="W105" s="13">
        <v>80</v>
      </c>
      <c r="X105" s="14">
        <v>35</v>
      </c>
      <c r="Y105" s="13">
        <v>71</v>
      </c>
      <c r="Z105" s="104">
        <v>50</v>
      </c>
      <c r="AA105" s="15">
        <f>SUM(F105,H105+J105+L105+N105+R105+P105+T105+V105+X105+Z105)</f>
        <v>393.75</v>
      </c>
      <c r="AB105" s="9">
        <v>1</v>
      </c>
      <c r="AE105" s="104">
        <v>50</v>
      </c>
      <c r="AG105" s="25">
        <v>55</v>
      </c>
      <c r="AI105" s="25">
        <v>60</v>
      </c>
      <c r="AK105" s="46">
        <v>75</v>
      </c>
      <c r="AM105" s="25">
        <v>100</v>
      </c>
    </row>
    <row r="106" spans="1:39" s="2" customFormat="1">
      <c r="A106" s="9">
        <f t="shared" ref="A106:A120" si="8">AB106</f>
        <v>2</v>
      </c>
      <c r="B106" s="10" t="s">
        <v>287</v>
      </c>
      <c r="C106" s="11" t="s">
        <v>14</v>
      </c>
      <c r="D106" s="12">
        <v>38986</v>
      </c>
      <c r="E106" s="47">
        <v>73</v>
      </c>
      <c r="F106" s="46">
        <v>50</v>
      </c>
      <c r="G106" s="47">
        <v>228</v>
      </c>
      <c r="H106" s="46">
        <v>63.75</v>
      </c>
      <c r="I106" s="47">
        <v>86</v>
      </c>
      <c r="J106" s="45">
        <v>17.5</v>
      </c>
      <c r="K106" s="47">
        <v>75</v>
      </c>
      <c r="L106" s="45">
        <v>50</v>
      </c>
      <c r="M106" s="47"/>
      <c r="N106" s="45"/>
      <c r="O106" s="47">
        <v>162</v>
      </c>
      <c r="P106" s="46">
        <v>33.75</v>
      </c>
      <c r="Q106" s="47">
        <v>80</v>
      </c>
      <c r="R106" s="45">
        <v>25</v>
      </c>
      <c r="S106" s="13">
        <v>77</v>
      </c>
      <c r="T106" s="14">
        <v>42.5</v>
      </c>
      <c r="U106" s="13">
        <v>79</v>
      </c>
      <c r="V106" s="103"/>
      <c r="W106" s="13">
        <v>74</v>
      </c>
      <c r="X106" s="14">
        <v>50</v>
      </c>
      <c r="Y106" s="13">
        <v>75</v>
      </c>
      <c r="Z106" s="104">
        <v>35</v>
      </c>
      <c r="AA106" s="15">
        <f>SUM(F106,H106+J106+L106+N106+R106+P106+T106+V106+X106+Z106)</f>
        <v>367.5</v>
      </c>
      <c r="AB106" s="9">
        <v>2</v>
      </c>
      <c r="AE106" s="104">
        <v>35</v>
      </c>
      <c r="AG106" s="25">
        <v>38.5</v>
      </c>
      <c r="AI106" s="25">
        <v>42</v>
      </c>
      <c r="AK106" s="46">
        <v>52.5</v>
      </c>
      <c r="AM106" s="25">
        <v>70</v>
      </c>
    </row>
    <row r="107" spans="1:39" s="2" customFormat="1">
      <c r="A107" s="9">
        <f t="shared" si="8"/>
        <v>3</v>
      </c>
      <c r="B107" s="10" t="s">
        <v>185</v>
      </c>
      <c r="C107" s="11" t="s">
        <v>12</v>
      </c>
      <c r="D107" s="12">
        <v>38821</v>
      </c>
      <c r="E107" s="47">
        <v>84</v>
      </c>
      <c r="F107" s="45">
        <v>10</v>
      </c>
      <c r="G107" s="47">
        <v>251</v>
      </c>
      <c r="H107" s="46">
        <v>12</v>
      </c>
      <c r="I107" s="47">
        <v>83</v>
      </c>
      <c r="J107" s="45">
        <v>35</v>
      </c>
      <c r="K107" s="47">
        <v>96</v>
      </c>
      <c r="L107" s="102"/>
      <c r="M107" s="47">
        <v>80</v>
      </c>
      <c r="N107" s="45">
        <v>42.5</v>
      </c>
      <c r="O107" s="47">
        <v>176</v>
      </c>
      <c r="P107" s="46">
        <v>15</v>
      </c>
      <c r="Q107" s="47">
        <v>95</v>
      </c>
      <c r="R107" s="45">
        <v>8</v>
      </c>
      <c r="S107" s="13">
        <v>77</v>
      </c>
      <c r="T107" s="14">
        <v>42.5</v>
      </c>
      <c r="U107" s="13">
        <v>87</v>
      </c>
      <c r="V107" s="104">
        <v>25</v>
      </c>
      <c r="W107" s="13">
        <v>85</v>
      </c>
      <c r="X107" s="103"/>
      <c r="Y107" s="13">
        <v>81</v>
      </c>
      <c r="Z107" s="104">
        <v>25</v>
      </c>
      <c r="AA107" s="15">
        <f>SUM(F107,H107+J107+L107+N107+R107+P107+T107+V107+X107+Z107)</f>
        <v>215</v>
      </c>
      <c r="AB107" s="9">
        <v>3</v>
      </c>
      <c r="AE107" s="104">
        <v>25</v>
      </c>
      <c r="AG107" s="25">
        <v>27.5</v>
      </c>
      <c r="AI107" s="25">
        <v>30</v>
      </c>
      <c r="AK107" s="46">
        <v>37.5</v>
      </c>
      <c r="AM107" s="25">
        <v>50</v>
      </c>
    </row>
    <row r="108" spans="1:39" s="2" customFormat="1">
      <c r="A108" s="9">
        <f t="shared" si="8"/>
        <v>4</v>
      </c>
      <c r="B108" s="10" t="s">
        <v>290</v>
      </c>
      <c r="C108" s="11" t="s">
        <v>12</v>
      </c>
      <c r="D108" s="12">
        <v>38803</v>
      </c>
      <c r="E108" s="47">
        <v>82</v>
      </c>
      <c r="F108" s="45">
        <v>15</v>
      </c>
      <c r="G108" s="47">
        <v>239</v>
      </c>
      <c r="H108" s="46">
        <v>37.5</v>
      </c>
      <c r="I108" s="47">
        <v>74</v>
      </c>
      <c r="J108" s="46">
        <v>50</v>
      </c>
      <c r="K108" s="47">
        <v>84</v>
      </c>
      <c r="L108" s="45">
        <v>15</v>
      </c>
      <c r="M108" s="47">
        <v>93</v>
      </c>
      <c r="N108" s="102"/>
      <c r="O108" s="47">
        <v>167</v>
      </c>
      <c r="P108" s="46">
        <v>22.5</v>
      </c>
      <c r="Q108" s="47">
        <v>86</v>
      </c>
      <c r="R108" s="45">
        <v>15</v>
      </c>
      <c r="S108" s="13"/>
      <c r="T108" s="14"/>
      <c r="U108" s="13">
        <v>91</v>
      </c>
      <c r="V108" s="104">
        <v>20</v>
      </c>
      <c r="W108" s="13">
        <v>90</v>
      </c>
      <c r="X108" s="14">
        <v>15</v>
      </c>
      <c r="Y108" s="13">
        <v>85</v>
      </c>
      <c r="Z108" s="104">
        <v>15</v>
      </c>
      <c r="AA108" s="15">
        <f>SUM(F108,H108+J108+L108+N108+R108+P108+T108+V108+X108+Z108)</f>
        <v>205</v>
      </c>
      <c r="AB108" s="9">
        <v>4</v>
      </c>
      <c r="AE108" s="104">
        <v>20</v>
      </c>
      <c r="AG108" s="25">
        <v>22</v>
      </c>
      <c r="AI108" s="25">
        <v>24</v>
      </c>
      <c r="AK108" s="46">
        <v>30</v>
      </c>
      <c r="AM108" s="25">
        <v>40</v>
      </c>
    </row>
    <row r="109" spans="1:39" s="2" customFormat="1">
      <c r="A109" s="9">
        <f t="shared" si="8"/>
        <v>5</v>
      </c>
      <c r="B109" s="10" t="s">
        <v>179</v>
      </c>
      <c r="C109" s="11" t="s">
        <v>11</v>
      </c>
      <c r="D109" s="12">
        <v>38411</v>
      </c>
      <c r="E109" s="47">
        <v>85</v>
      </c>
      <c r="F109" s="102"/>
      <c r="G109" s="47">
        <v>250</v>
      </c>
      <c r="H109" s="46">
        <v>15</v>
      </c>
      <c r="I109" s="47">
        <v>85</v>
      </c>
      <c r="J109" s="45">
        <v>25</v>
      </c>
      <c r="K109" s="47">
        <v>79</v>
      </c>
      <c r="L109" s="45">
        <v>35</v>
      </c>
      <c r="M109" s="47">
        <v>86</v>
      </c>
      <c r="N109" s="46">
        <v>15</v>
      </c>
      <c r="O109" s="47">
        <v>181</v>
      </c>
      <c r="P109" s="46">
        <v>12</v>
      </c>
      <c r="Q109" s="47">
        <v>78</v>
      </c>
      <c r="R109" s="45">
        <v>35</v>
      </c>
      <c r="S109" s="13">
        <v>83</v>
      </c>
      <c r="T109" s="14">
        <v>25</v>
      </c>
      <c r="U109" s="13">
        <v>96</v>
      </c>
      <c r="V109" s="104">
        <v>15</v>
      </c>
      <c r="W109" s="13">
        <v>82</v>
      </c>
      <c r="X109" s="14">
        <v>25</v>
      </c>
      <c r="Y109" s="13">
        <v>89</v>
      </c>
      <c r="Z109" s="125"/>
      <c r="AA109" s="15">
        <f>SUM(F109,H109+J109+L109+N109+R109+P109+T109+V109+X109+Z109)</f>
        <v>202</v>
      </c>
      <c r="AB109" s="9">
        <v>5</v>
      </c>
      <c r="AE109" s="104">
        <v>15</v>
      </c>
      <c r="AG109" s="25">
        <v>16.5</v>
      </c>
      <c r="AI109" s="25">
        <v>18</v>
      </c>
      <c r="AK109" s="46">
        <v>22.5</v>
      </c>
      <c r="AM109" s="25">
        <v>30</v>
      </c>
    </row>
    <row r="110" spans="1:39" s="2" customFormat="1">
      <c r="A110" s="9">
        <f t="shared" si="8"/>
        <v>6</v>
      </c>
      <c r="B110" s="10" t="s">
        <v>289</v>
      </c>
      <c r="C110" s="11" t="s">
        <v>14</v>
      </c>
      <c r="D110" s="12">
        <v>38257</v>
      </c>
      <c r="E110" s="47">
        <v>81</v>
      </c>
      <c r="F110" s="46">
        <v>20</v>
      </c>
      <c r="G110" s="47">
        <v>249</v>
      </c>
      <c r="H110" s="46">
        <v>22.5</v>
      </c>
      <c r="I110" s="47">
        <v>92</v>
      </c>
      <c r="J110" s="102"/>
      <c r="K110" s="47">
        <v>82</v>
      </c>
      <c r="L110" s="45">
        <v>20</v>
      </c>
      <c r="M110" s="47">
        <v>84</v>
      </c>
      <c r="N110" s="45">
        <v>25</v>
      </c>
      <c r="O110" s="47">
        <v>161</v>
      </c>
      <c r="P110" s="46">
        <v>52.5</v>
      </c>
      <c r="Q110" s="47">
        <v>82</v>
      </c>
      <c r="R110" s="45">
        <v>20</v>
      </c>
      <c r="S110" s="13">
        <v>93</v>
      </c>
      <c r="T110" s="14">
        <v>15</v>
      </c>
      <c r="U110" s="13"/>
      <c r="V110" s="25"/>
      <c r="W110" s="13"/>
      <c r="X110" s="14"/>
      <c r="Y110" s="13"/>
      <c r="Z110" s="25"/>
      <c r="AA110" s="15">
        <f>SUM(F110,H110+J110+L110+N110+R110+P110+T110+V110+X110+Z110)</f>
        <v>175</v>
      </c>
      <c r="AB110" s="9">
        <v>6</v>
      </c>
      <c r="AE110" s="104">
        <v>10</v>
      </c>
      <c r="AG110" s="25">
        <v>11</v>
      </c>
      <c r="AI110" s="25">
        <v>12</v>
      </c>
      <c r="AK110" s="46">
        <v>15</v>
      </c>
      <c r="AM110" s="25">
        <v>20</v>
      </c>
    </row>
    <row r="111" spans="1:39" s="2" customFormat="1">
      <c r="A111" s="9">
        <f t="shared" si="8"/>
        <v>7</v>
      </c>
      <c r="B111" s="10" t="s">
        <v>168</v>
      </c>
      <c r="C111" s="11" t="s">
        <v>15</v>
      </c>
      <c r="D111" s="12">
        <v>38887</v>
      </c>
      <c r="E111" s="47">
        <v>88</v>
      </c>
      <c r="F111" s="102"/>
      <c r="G111" s="47">
        <v>244</v>
      </c>
      <c r="H111" s="46">
        <v>30</v>
      </c>
      <c r="I111" s="47">
        <v>90</v>
      </c>
      <c r="J111" s="45">
        <v>8</v>
      </c>
      <c r="K111" s="47">
        <v>90</v>
      </c>
      <c r="L111" s="46">
        <v>10</v>
      </c>
      <c r="M111" s="47">
        <v>80</v>
      </c>
      <c r="N111" s="45">
        <v>42.5</v>
      </c>
      <c r="O111" s="47">
        <v>162</v>
      </c>
      <c r="P111" s="46">
        <v>33.75</v>
      </c>
      <c r="Q111" s="47">
        <v>91</v>
      </c>
      <c r="R111" s="45">
        <v>10</v>
      </c>
      <c r="S111" s="13"/>
      <c r="T111" s="14"/>
      <c r="U111" s="13"/>
      <c r="V111" s="25"/>
      <c r="W111" s="13"/>
      <c r="X111" s="14"/>
      <c r="Y111" s="13"/>
      <c r="Z111" s="104"/>
      <c r="AA111" s="15">
        <f>SUM(F111,H111+J111+L111+N111+R111+P111+T111+V111+X111+Z111)</f>
        <v>134.25</v>
      </c>
      <c r="AB111" s="9">
        <v>7</v>
      </c>
      <c r="AE111" s="104">
        <v>8</v>
      </c>
      <c r="AG111" s="25">
        <v>8.8000000000000007</v>
      </c>
      <c r="AI111" s="25">
        <v>9.6</v>
      </c>
      <c r="AK111" s="46">
        <v>12</v>
      </c>
      <c r="AM111" s="25">
        <v>16</v>
      </c>
    </row>
    <row r="112" spans="1:39" s="2" customFormat="1">
      <c r="A112" s="9">
        <f t="shared" si="8"/>
        <v>8</v>
      </c>
      <c r="B112" s="10" t="s">
        <v>288</v>
      </c>
      <c r="C112" s="11" t="s">
        <v>11</v>
      </c>
      <c r="D112" s="12">
        <v>38989</v>
      </c>
      <c r="E112" s="47">
        <v>75</v>
      </c>
      <c r="F112" s="45">
        <v>35</v>
      </c>
      <c r="G112" s="47">
        <v>253</v>
      </c>
      <c r="H112" s="46">
        <v>9</v>
      </c>
      <c r="I112" s="47">
        <v>86</v>
      </c>
      <c r="J112" s="45">
        <v>17.5</v>
      </c>
      <c r="K112" s="47"/>
      <c r="L112" s="45"/>
      <c r="M112" s="47"/>
      <c r="N112" s="45"/>
      <c r="O112" s="47"/>
      <c r="P112" s="45"/>
      <c r="Q112" s="47"/>
      <c r="R112" s="45"/>
      <c r="S112" s="13">
        <v>87</v>
      </c>
      <c r="T112" s="14">
        <v>20</v>
      </c>
      <c r="U112" s="13"/>
      <c r="V112" s="25"/>
      <c r="W112" s="13"/>
      <c r="X112" s="14"/>
      <c r="Y112" s="13"/>
      <c r="Z112" s="69"/>
      <c r="AA112" s="15">
        <f>SUM(F112,H112+J112+L112+N112+R112+P112+T112+V112+X112+Z112)</f>
        <v>81.5</v>
      </c>
      <c r="AB112" s="9">
        <v>8</v>
      </c>
      <c r="AE112" s="104">
        <v>6</v>
      </c>
      <c r="AG112" s="25">
        <v>6.6</v>
      </c>
      <c r="AI112" s="25">
        <v>7.2</v>
      </c>
      <c r="AK112" s="46">
        <v>9</v>
      </c>
      <c r="AM112" s="25">
        <v>12</v>
      </c>
    </row>
    <row r="113" spans="1:39" s="2" customFormat="1">
      <c r="A113" s="9">
        <f t="shared" si="8"/>
        <v>9</v>
      </c>
      <c r="B113" s="10" t="s">
        <v>213</v>
      </c>
      <c r="C113" s="11" t="s">
        <v>11</v>
      </c>
      <c r="D113" s="12">
        <v>38885</v>
      </c>
      <c r="E113" s="47">
        <v>90</v>
      </c>
      <c r="F113" s="45">
        <v>4</v>
      </c>
      <c r="G113" s="47"/>
      <c r="H113" s="46"/>
      <c r="I113" s="47">
        <v>89</v>
      </c>
      <c r="J113" s="45">
        <v>10</v>
      </c>
      <c r="K113" s="47">
        <v>102</v>
      </c>
      <c r="L113" s="45">
        <v>6</v>
      </c>
      <c r="M113" s="47"/>
      <c r="N113" s="45"/>
      <c r="O113" s="47"/>
      <c r="P113" s="45"/>
      <c r="Q113" s="47"/>
      <c r="R113" s="45"/>
      <c r="S113" s="13"/>
      <c r="T113" s="14"/>
      <c r="U113" s="13"/>
      <c r="V113" s="25"/>
      <c r="W113" s="13"/>
      <c r="X113" s="14"/>
      <c r="Y113" s="13">
        <v>83</v>
      </c>
      <c r="Z113" s="69">
        <v>20</v>
      </c>
      <c r="AA113" s="15">
        <f>SUM(F113,H113+J113+L113+N113+R113+P113+T113+V113+X113+Z113)</f>
        <v>40</v>
      </c>
      <c r="AB113" s="9">
        <v>9</v>
      </c>
      <c r="AE113" s="104">
        <v>4</v>
      </c>
      <c r="AG113" s="25">
        <v>4.4000000000000004</v>
      </c>
      <c r="AI113" s="25">
        <v>4.8</v>
      </c>
      <c r="AK113" s="46">
        <v>6</v>
      </c>
      <c r="AM113" s="25">
        <v>8</v>
      </c>
    </row>
    <row r="114" spans="1:39" s="2" customFormat="1" hidden="1">
      <c r="A114" s="9">
        <f t="shared" si="8"/>
        <v>10</v>
      </c>
      <c r="B114" s="10"/>
      <c r="C114" s="11"/>
      <c r="D114" s="12"/>
      <c r="E114" s="47"/>
      <c r="F114" s="45"/>
      <c r="G114" s="47"/>
      <c r="H114" s="46"/>
      <c r="I114" s="47"/>
      <c r="J114" s="46"/>
      <c r="K114" s="47"/>
      <c r="L114" s="45"/>
      <c r="M114" s="47"/>
      <c r="N114" s="45"/>
      <c r="O114" s="47"/>
      <c r="P114" s="45"/>
      <c r="Q114" s="47"/>
      <c r="R114" s="45"/>
      <c r="S114" s="13"/>
      <c r="T114" s="14"/>
      <c r="U114" s="13"/>
      <c r="V114" s="25"/>
      <c r="W114" s="13"/>
      <c r="X114" s="14"/>
      <c r="Y114" s="13"/>
      <c r="Z114" s="69"/>
      <c r="AA114" s="15">
        <f t="shared" ref="AA114:AA116" si="9">SUM(F114,H114+J114+L114+N114+R114+P114+T114+V114+X114)</f>
        <v>0</v>
      </c>
      <c r="AB114" s="9">
        <v>10</v>
      </c>
      <c r="AE114" s="25">
        <v>2</v>
      </c>
      <c r="AG114" s="25">
        <v>2.2000000000000002</v>
      </c>
      <c r="AI114" s="25">
        <v>2.4</v>
      </c>
      <c r="AK114" s="46">
        <v>3</v>
      </c>
      <c r="AM114" s="25">
        <v>4</v>
      </c>
    </row>
    <row r="115" spans="1:39" s="2" customFormat="1" hidden="1">
      <c r="A115" s="9">
        <f t="shared" si="8"/>
        <v>11</v>
      </c>
      <c r="B115" s="10"/>
      <c r="C115" s="11"/>
      <c r="D115" s="12"/>
      <c r="E115" s="47"/>
      <c r="F115" s="45"/>
      <c r="G115" s="47"/>
      <c r="H115" s="46"/>
      <c r="I115" s="47"/>
      <c r="J115" s="46"/>
      <c r="K115" s="47"/>
      <c r="L115" s="45"/>
      <c r="M115" s="47"/>
      <c r="N115" s="45"/>
      <c r="O115" s="47"/>
      <c r="P115" s="45"/>
      <c r="Q115" s="47"/>
      <c r="R115" s="45"/>
      <c r="S115" s="13"/>
      <c r="T115" s="14"/>
      <c r="U115" s="13"/>
      <c r="V115" s="25"/>
      <c r="W115" s="13"/>
      <c r="X115" s="14"/>
      <c r="Y115" s="13"/>
      <c r="Z115" s="69"/>
      <c r="AA115" s="15">
        <f t="shared" si="9"/>
        <v>0</v>
      </c>
      <c r="AB115" s="9">
        <v>11</v>
      </c>
      <c r="AE115" s="16">
        <f>SUM(AE105:AE114)</f>
        <v>175</v>
      </c>
      <c r="AG115" s="16">
        <f>SUM(AG105:AG114)</f>
        <v>192.5</v>
      </c>
      <c r="AI115" s="16">
        <f>SUM(AI105:AI114)</f>
        <v>210</v>
      </c>
      <c r="AK115" s="16">
        <f>SUM(AK105:AK114)</f>
        <v>262.5</v>
      </c>
      <c r="AM115" s="16">
        <f>SUM(AM105:AM114)</f>
        <v>350</v>
      </c>
    </row>
    <row r="116" spans="1:39" s="2" customFormat="1" hidden="1">
      <c r="A116" s="9">
        <f t="shared" si="8"/>
        <v>12</v>
      </c>
      <c r="B116" s="10"/>
      <c r="C116" s="11"/>
      <c r="D116" s="12"/>
      <c r="E116" s="47"/>
      <c r="F116" s="45"/>
      <c r="G116" s="47"/>
      <c r="H116" s="46"/>
      <c r="I116" s="47"/>
      <c r="J116" s="46"/>
      <c r="K116" s="47"/>
      <c r="L116" s="45"/>
      <c r="M116" s="47"/>
      <c r="N116" s="45"/>
      <c r="O116" s="47"/>
      <c r="P116" s="45"/>
      <c r="Q116" s="47"/>
      <c r="R116" s="45"/>
      <c r="S116" s="13"/>
      <c r="T116" s="14"/>
      <c r="U116" s="13"/>
      <c r="V116" s="25"/>
      <c r="W116" s="13"/>
      <c r="X116" s="14"/>
      <c r="Y116" s="13"/>
      <c r="Z116" s="69"/>
      <c r="AA116" s="15">
        <f t="shared" si="9"/>
        <v>0</v>
      </c>
      <c r="AB116" s="9">
        <v>12</v>
      </c>
      <c r="AE116" s="16">
        <v>1</v>
      </c>
    </row>
    <row r="117" spans="1:39" s="2" customFormat="1" hidden="1">
      <c r="A117" s="9">
        <f t="shared" si="8"/>
        <v>13</v>
      </c>
      <c r="B117" s="10"/>
      <c r="C117" s="11"/>
      <c r="D117" s="12"/>
      <c r="E117" s="47"/>
      <c r="F117" s="45"/>
      <c r="G117" s="47"/>
      <c r="H117" s="46"/>
      <c r="I117" s="47"/>
      <c r="J117" s="46"/>
      <c r="K117" s="47"/>
      <c r="L117" s="45"/>
      <c r="M117" s="47"/>
      <c r="N117" s="45"/>
      <c r="O117" s="47"/>
      <c r="P117" s="45"/>
      <c r="Q117" s="47"/>
      <c r="R117" s="45"/>
      <c r="S117" s="13"/>
      <c r="T117" s="14"/>
      <c r="U117" s="13"/>
      <c r="V117" s="25"/>
      <c r="W117" s="13"/>
      <c r="X117" s="14"/>
      <c r="Y117" s="13"/>
      <c r="Z117" s="69"/>
      <c r="AA117" s="15">
        <f t="shared" ref="AA117:AA120" si="10">SUM(F117,H117+J117+L117+N117+R117+P117+T117+V117+X117)</f>
        <v>0</v>
      </c>
      <c r="AB117" s="9">
        <v>13</v>
      </c>
    </row>
    <row r="118" spans="1:39" s="2" customFormat="1" hidden="1">
      <c r="A118" s="9">
        <f t="shared" si="8"/>
        <v>14</v>
      </c>
      <c r="B118" s="10"/>
      <c r="C118" s="11"/>
      <c r="D118" s="12"/>
      <c r="E118" s="47"/>
      <c r="F118" s="45"/>
      <c r="G118" s="47"/>
      <c r="H118" s="46"/>
      <c r="I118" s="47"/>
      <c r="J118" s="46"/>
      <c r="K118" s="47"/>
      <c r="L118" s="45"/>
      <c r="M118" s="47"/>
      <c r="N118" s="45"/>
      <c r="O118" s="47"/>
      <c r="P118" s="45"/>
      <c r="Q118" s="47"/>
      <c r="R118" s="45"/>
      <c r="S118" s="13"/>
      <c r="T118" s="14"/>
      <c r="U118" s="13"/>
      <c r="V118" s="25"/>
      <c r="W118" s="13"/>
      <c r="X118" s="14"/>
      <c r="Y118" s="13"/>
      <c r="Z118" s="69"/>
      <c r="AA118" s="15">
        <f t="shared" si="10"/>
        <v>0</v>
      </c>
      <c r="AB118" s="9">
        <v>14</v>
      </c>
    </row>
    <row r="119" spans="1:39" s="2" customFormat="1" hidden="1">
      <c r="A119" s="9">
        <f t="shared" si="8"/>
        <v>15</v>
      </c>
      <c r="B119" s="10"/>
      <c r="C119" s="11"/>
      <c r="D119" s="12"/>
      <c r="E119" s="47"/>
      <c r="F119" s="45"/>
      <c r="G119" s="47"/>
      <c r="H119" s="46"/>
      <c r="I119" s="47"/>
      <c r="J119" s="46"/>
      <c r="K119" s="47"/>
      <c r="L119" s="45"/>
      <c r="M119" s="47"/>
      <c r="N119" s="45"/>
      <c r="O119" s="47"/>
      <c r="P119" s="45"/>
      <c r="Q119" s="47"/>
      <c r="R119" s="45"/>
      <c r="S119" s="13"/>
      <c r="T119" s="14"/>
      <c r="U119" s="13"/>
      <c r="V119" s="25"/>
      <c r="W119" s="13"/>
      <c r="X119" s="14"/>
      <c r="Y119" s="13"/>
      <c r="Z119" s="69"/>
      <c r="AA119" s="15">
        <f t="shared" si="10"/>
        <v>0</v>
      </c>
      <c r="AB119" s="9">
        <v>15</v>
      </c>
    </row>
    <row r="120" spans="1:39" s="2" customFormat="1" hidden="1">
      <c r="A120" s="9">
        <f t="shared" si="8"/>
        <v>16</v>
      </c>
      <c r="B120" s="10"/>
      <c r="C120" s="11"/>
      <c r="D120" s="12"/>
      <c r="E120" s="47"/>
      <c r="F120" s="45"/>
      <c r="G120" s="47"/>
      <c r="H120" s="46"/>
      <c r="I120" s="47"/>
      <c r="J120" s="46"/>
      <c r="K120" s="47"/>
      <c r="L120" s="45"/>
      <c r="M120" s="47"/>
      <c r="N120" s="45"/>
      <c r="O120" s="47"/>
      <c r="P120" s="45"/>
      <c r="Q120" s="47"/>
      <c r="R120" s="45"/>
      <c r="S120" s="13"/>
      <c r="T120" s="14"/>
      <c r="U120" s="13"/>
      <c r="V120" s="25"/>
      <c r="W120" s="13"/>
      <c r="X120" s="14"/>
      <c r="Y120" s="13"/>
      <c r="Z120" s="69"/>
      <c r="AA120" s="15">
        <f t="shared" si="10"/>
        <v>0</v>
      </c>
      <c r="AB120" s="9">
        <v>16</v>
      </c>
    </row>
    <row r="121" spans="1:39" s="2" customFormat="1" hidden="1">
      <c r="E121" s="17">
        <f t="shared" ref="E121:AA121" si="11">SUM(E105:E120)</f>
        <v>735</v>
      </c>
      <c r="F121" s="18">
        <f t="shared" si="11"/>
        <v>159</v>
      </c>
      <c r="G121" s="17">
        <f t="shared" si="11"/>
        <v>1942</v>
      </c>
      <c r="H121" s="18">
        <f t="shared" si="11"/>
        <v>253.5</v>
      </c>
      <c r="I121" s="17">
        <f t="shared" si="11"/>
        <v>685</v>
      </c>
      <c r="J121" s="18">
        <f t="shared" si="11"/>
        <v>163</v>
      </c>
      <c r="K121" s="17">
        <f t="shared" si="11"/>
        <v>688</v>
      </c>
      <c r="L121" s="18">
        <f t="shared" si="11"/>
        <v>161</v>
      </c>
      <c r="M121" s="17">
        <f t="shared" si="11"/>
        <v>508</v>
      </c>
      <c r="N121" s="18">
        <f t="shared" si="11"/>
        <v>145</v>
      </c>
      <c r="O121" s="17">
        <f t="shared" si="11"/>
        <v>1165</v>
      </c>
      <c r="P121" s="18">
        <f t="shared" si="11"/>
        <v>244.5</v>
      </c>
      <c r="Q121" s="17">
        <f t="shared" si="11"/>
        <v>588</v>
      </c>
      <c r="R121" s="18">
        <f t="shared" si="11"/>
        <v>163</v>
      </c>
      <c r="S121" s="17">
        <f t="shared" si="11"/>
        <v>417</v>
      </c>
      <c r="T121" s="18">
        <f t="shared" si="11"/>
        <v>145</v>
      </c>
      <c r="U121" s="17">
        <f t="shared" si="11"/>
        <v>431</v>
      </c>
      <c r="V121" s="18">
        <f t="shared" si="11"/>
        <v>110</v>
      </c>
      <c r="W121" s="17">
        <f t="shared" si="11"/>
        <v>411</v>
      </c>
      <c r="X121" s="18">
        <f t="shared" si="11"/>
        <v>125</v>
      </c>
      <c r="Y121" s="17">
        <f t="shared" si="11"/>
        <v>484</v>
      </c>
      <c r="Z121" s="18">
        <f t="shared" si="11"/>
        <v>145</v>
      </c>
      <c r="AA121" s="18">
        <f t="shared" si="11"/>
        <v>1814</v>
      </c>
      <c r="AB121" s="1"/>
    </row>
    <row r="122" spans="1:39" hidden="1"/>
    <row r="123" spans="1:39" hidden="1"/>
    <row r="124" spans="1:39" hidden="1"/>
    <row r="125" spans="1:39" ht="17.25" thickBot="1">
      <c r="AB125" s="2" t="s">
        <v>10</v>
      </c>
    </row>
    <row r="126" spans="1:39" s="2" customFormat="1" ht="23.25">
      <c r="A126" s="126" t="s">
        <v>259</v>
      </c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8"/>
      <c r="AB126" s="2" t="s">
        <v>10</v>
      </c>
    </row>
    <row r="127" spans="1:39" s="2" customFormat="1" ht="24" thickBot="1">
      <c r="A127" s="132" t="s">
        <v>5</v>
      </c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4"/>
    </row>
    <row r="128" spans="1:39" s="2" customFormat="1" ht="17.25" thickBot="1"/>
    <row r="129" spans="1:39" s="2" customFormat="1" ht="20.25" thickBot="1">
      <c r="A129" s="129" t="s">
        <v>6</v>
      </c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1"/>
    </row>
    <row r="130" spans="1:39" s="2" customFormat="1" ht="17.25" thickBot="1"/>
    <row r="131" spans="1:39" s="2" customFormat="1" ht="20.25" thickBot="1">
      <c r="A131" s="135" t="s">
        <v>268</v>
      </c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7"/>
    </row>
    <row r="132" spans="1:39" s="2" customFormat="1" ht="17.25" customHeight="1" thickBot="1">
      <c r="E132" s="159">
        <f>E7</f>
        <v>44578</v>
      </c>
      <c r="F132" s="139"/>
      <c r="G132" s="148" t="str">
        <f>G7</f>
        <v>09; 10 y 11/02/2022</v>
      </c>
      <c r="H132" s="149"/>
      <c r="I132" s="159">
        <f>I7</f>
        <v>44621</v>
      </c>
      <c r="J132" s="139"/>
      <c r="K132" s="159">
        <f>K7</f>
        <v>44654</v>
      </c>
      <c r="L132" s="139"/>
      <c r="M132" s="159">
        <f>M7</f>
        <v>44689</v>
      </c>
      <c r="N132" s="139"/>
      <c r="O132" s="159" t="str">
        <f>O7</f>
        <v>28 y 29/05/2022</v>
      </c>
      <c r="P132" s="139"/>
      <c r="Q132" s="159">
        <f>Q7</f>
        <v>44738</v>
      </c>
      <c r="R132" s="139"/>
      <c r="S132" s="159">
        <f>S7</f>
        <v>44760</v>
      </c>
      <c r="T132" s="139"/>
      <c r="U132" s="159">
        <f>U7</f>
        <v>44808</v>
      </c>
      <c r="V132" s="139"/>
      <c r="W132" s="159">
        <f>W7</f>
        <v>44844</v>
      </c>
      <c r="X132" s="139"/>
      <c r="Y132" s="159">
        <f>Y7</f>
        <v>44878</v>
      </c>
      <c r="Z132" s="139"/>
    </row>
    <row r="133" spans="1:39" s="2" customFormat="1" ht="17.25" thickBot="1">
      <c r="A133" s="154" t="s">
        <v>0</v>
      </c>
      <c r="B133" s="154" t="s">
        <v>1</v>
      </c>
      <c r="C133" s="144" t="s">
        <v>7</v>
      </c>
      <c r="D133" s="3" t="s">
        <v>8</v>
      </c>
      <c r="E133" s="138" t="str">
        <f>E8</f>
        <v>Necochea Golf Club - POJ -</v>
      </c>
      <c r="F133" s="139"/>
      <c r="G133" s="138" t="str">
        <f>G8</f>
        <v>Sierra de los Padres GC - AMD -</v>
      </c>
      <c r="H133" s="139"/>
      <c r="I133" s="138" t="str">
        <f>I8</f>
        <v>El Valle de Tandil Golf Club</v>
      </c>
      <c r="J133" s="139"/>
      <c r="K133" s="138" t="str">
        <f>K8</f>
        <v>Miramar Links</v>
      </c>
      <c r="L133" s="139"/>
      <c r="M133" s="138" t="str">
        <f>M8</f>
        <v>Tandil Golf Club</v>
      </c>
      <c r="N133" s="139"/>
      <c r="O133" s="138" t="str">
        <f>O8</f>
        <v>Villa Gesell Golf Club</v>
      </c>
      <c r="P133" s="139"/>
      <c r="Q133" s="138" t="str">
        <f>Q8</f>
        <v>Cariló Golf</v>
      </c>
      <c r="R133" s="139"/>
      <c r="S133" s="138" t="str">
        <f>S8</f>
        <v>Mar del Plata Golf Club Cancha Vieja</v>
      </c>
      <c r="T133" s="139"/>
      <c r="U133" s="138" t="str">
        <f>U8</f>
        <v>Costa Esmeralda Golf &amp; Links</v>
      </c>
      <c r="V133" s="139"/>
      <c r="W133" s="138" t="str">
        <f>W8</f>
        <v>Links Pinamar S.A.</v>
      </c>
      <c r="X133" s="139"/>
      <c r="Y133" s="138" t="str">
        <f>Y8</f>
        <v>Mar del Plata Golf Club Cancha Nueva</v>
      </c>
      <c r="Z133" s="139"/>
    </row>
    <row r="134" spans="1:39" s="2" customFormat="1" ht="17.25" thickBot="1">
      <c r="A134" s="155"/>
      <c r="B134" s="155"/>
      <c r="C134" s="145"/>
      <c r="D134" s="4" t="s">
        <v>9</v>
      </c>
      <c r="E134" s="140"/>
      <c r="F134" s="141"/>
      <c r="G134" s="140"/>
      <c r="H134" s="141"/>
      <c r="I134" s="140"/>
      <c r="J134" s="141"/>
      <c r="K134" s="140"/>
      <c r="L134" s="141"/>
      <c r="M134" s="140"/>
      <c r="N134" s="141"/>
      <c r="O134" s="140"/>
      <c r="P134" s="141"/>
      <c r="Q134" s="140"/>
      <c r="R134" s="141"/>
      <c r="S134" s="140"/>
      <c r="T134" s="141"/>
      <c r="U134" s="140"/>
      <c r="V134" s="141"/>
      <c r="W134" s="140"/>
      <c r="X134" s="141"/>
      <c r="Y134" s="140"/>
      <c r="Z134" s="141"/>
      <c r="AB134" s="154" t="s">
        <v>0</v>
      </c>
    </row>
    <row r="135" spans="1:39" s="2" customFormat="1" ht="17.25" thickBot="1">
      <c r="A135" s="157"/>
      <c r="B135" s="158"/>
      <c r="E135" s="33" t="s">
        <v>3</v>
      </c>
      <c r="F135" s="34" t="s">
        <v>4</v>
      </c>
      <c r="G135" s="33" t="s">
        <v>3</v>
      </c>
      <c r="H135" s="34" t="s">
        <v>4</v>
      </c>
      <c r="I135" s="33" t="s">
        <v>3</v>
      </c>
      <c r="J135" s="34" t="s">
        <v>4</v>
      </c>
      <c r="K135" s="33" t="s">
        <v>3</v>
      </c>
      <c r="L135" s="34" t="s">
        <v>4</v>
      </c>
      <c r="M135" s="33" t="s">
        <v>3</v>
      </c>
      <c r="N135" s="34" t="s">
        <v>4</v>
      </c>
      <c r="O135" s="33" t="s">
        <v>3</v>
      </c>
      <c r="P135" s="34" t="s">
        <v>4</v>
      </c>
      <c r="Q135" s="33" t="s">
        <v>3</v>
      </c>
      <c r="R135" s="34" t="s">
        <v>4</v>
      </c>
      <c r="S135" s="33" t="s">
        <v>3</v>
      </c>
      <c r="T135" s="34" t="s">
        <v>4</v>
      </c>
      <c r="U135" s="33" t="s">
        <v>3</v>
      </c>
      <c r="V135" s="34" t="s">
        <v>4</v>
      </c>
      <c r="W135" s="33" t="s">
        <v>3</v>
      </c>
      <c r="X135" s="34" t="s">
        <v>4</v>
      </c>
      <c r="Y135" s="33" t="s">
        <v>3</v>
      </c>
      <c r="Z135" s="34" t="s">
        <v>4</v>
      </c>
      <c r="AA135" s="38" t="s">
        <v>2</v>
      </c>
      <c r="AB135" s="155"/>
    </row>
    <row r="136" spans="1:39" s="2" customFormat="1">
      <c r="A136" s="9">
        <f>AB136</f>
        <v>1</v>
      </c>
      <c r="B136" s="10" t="s">
        <v>287</v>
      </c>
      <c r="C136" s="11" t="s">
        <v>14</v>
      </c>
      <c r="D136" s="12">
        <v>38986</v>
      </c>
      <c r="E136" s="47">
        <v>71</v>
      </c>
      <c r="F136" s="46">
        <v>35</v>
      </c>
      <c r="G136" s="47">
        <v>216</v>
      </c>
      <c r="H136" s="46">
        <v>33.75</v>
      </c>
      <c r="I136" s="47">
        <v>84</v>
      </c>
      <c r="J136" s="45">
        <v>8</v>
      </c>
      <c r="K136" s="47">
        <v>73</v>
      </c>
      <c r="L136" s="45">
        <v>42.5</v>
      </c>
      <c r="M136" s="47"/>
      <c r="N136" s="45"/>
      <c r="O136" s="47">
        <v>158</v>
      </c>
      <c r="P136" s="46">
        <v>30</v>
      </c>
      <c r="Q136" s="47">
        <v>76</v>
      </c>
      <c r="R136" s="45">
        <v>25</v>
      </c>
      <c r="S136" s="13">
        <v>72</v>
      </c>
      <c r="T136" s="104">
        <v>35</v>
      </c>
      <c r="U136" s="13">
        <v>76</v>
      </c>
      <c r="V136" s="104">
        <v>30</v>
      </c>
      <c r="W136" s="13">
        <v>73</v>
      </c>
      <c r="X136" s="104">
        <v>50</v>
      </c>
      <c r="Y136" s="13">
        <v>76</v>
      </c>
      <c r="Z136" s="125"/>
      <c r="AA136" s="15">
        <f>SUM(F136,H136+J136+L136+N136+R136+P136+T136+V136+X136+Z136)</f>
        <v>289.25</v>
      </c>
      <c r="AB136" s="9">
        <v>1</v>
      </c>
      <c r="AG136" s="8">
        <v>0.1</v>
      </c>
      <c r="AI136" s="8">
        <v>0.2</v>
      </c>
      <c r="AK136" s="8">
        <v>0.5</v>
      </c>
      <c r="AM136" s="8">
        <v>1</v>
      </c>
    </row>
    <row r="137" spans="1:39" s="2" customFormat="1">
      <c r="A137" s="9">
        <f t="shared" ref="A137:A157" si="12">AB137</f>
        <v>2</v>
      </c>
      <c r="B137" s="10" t="s">
        <v>83</v>
      </c>
      <c r="C137" s="11" t="s">
        <v>14</v>
      </c>
      <c r="D137" s="12">
        <v>38873</v>
      </c>
      <c r="E137" s="47">
        <v>74</v>
      </c>
      <c r="F137" s="45">
        <v>17.5</v>
      </c>
      <c r="G137" s="47">
        <v>216</v>
      </c>
      <c r="H137" s="46">
        <v>33.75</v>
      </c>
      <c r="I137" s="47"/>
      <c r="J137" s="45"/>
      <c r="K137" s="47">
        <v>81</v>
      </c>
      <c r="L137" s="45">
        <v>15</v>
      </c>
      <c r="M137" s="47">
        <v>86</v>
      </c>
      <c r="N137" s="45">
        <v>15</v>
      </c>
      <c r="O137" s="47">
        <v>156</v>
      </c>
      <c r="P137" s="46">
        <v>37.5</v>
      </c>
      <c r="Q137" s="47">
        <v>74</v>
      </c>
      <c r="R137" s="45">
        <v>35</v>
      </c>
      <c r="S137" s="13"/>
      <c r="T137" s="104"/>
      <c r="U137" s="13">
        <v>76</v>
      </c>
      <c r="V137" s="104">
        <v>30</v>
      </c>
      <c r="W137" s="13">
        <v>78</v>
      </c>
      <c r="X137" s="104">
        <v>22.5</v>
      </c>
      <c r="Y137" s="13">
        <v>72</v>
      </c>
      <c r="Z137" s="104">
        <v>42.5</v>
      </c>
      <c r="AA137" s="15">
        <f>SUM(F137,H137+J137+L137+N137+R137+P137+T137+V137+X137+Z137)</f>
        <v>248.75</v>
      </c>
      <c r="AB137" s="9">
        <v>2</v>
      </c>
      <c r="AE137" s="104">
        <v>50</v>
      </c>
      <c r="AG137" s="25">
        <v>55</v>
      </c>
      <c r="AI137" s="25">
        <v>60</v>
      </c>
      <c r="AK137" s="46">
        <v>75</v>
      </c>
      <c r="AM137" s="25">
        <v>100</v>
      </c>
    </row>
    <row r="138" spans="1:39" s="2" customFormat="1">
      <c r="A138" s="9">
        <f t="shared" si="12"/>
        <v>3</v>
      </c>
      <c r="B138" s="10" t="s">
        <v>179</v>
      </c>
      <c r="C138" s="11" t="s">
        <v>11</v>
      </c>
      <c r="D138" s="12">
        <v>38411</v>
      </c>
      <c r="E138" s="47">
        <v>76</v>
      </c>
      <c r="F138" s="102"/>
      <c r="G138" s="47">
        <v>217</v>
      </c>
      <c r="H138" s="46">
        <v>22.5</v>
      </c>
      <c r="I138" s="47">
        <v>76</v>
      </c>
      <c r="J138" s="45">
        <v>25</v>
      </c>
      <c r="K138" s="47">
        <v>73</v>
      </c>
      <c r="L138" s="45">
        <v>42.5</v>
      </c>
      <c r="M138" s="47">
        <v>81</v>
      </c>
      <c r="N138" s="45">
        <v>22.5</v>
      </c>
      <c r="O138" s="47">
        <v>171</v>
      </c>
      <c r="P138" s="46">
        <v>12</v>
      </c>
      <c r="Q138" s="47">
        <v>72</v>
      </c>
      <c r="R138" s="45">
        <v>50</v>
      </c>
      <c r="S138" s="13">
        <v>77</v>
      </c>
      <c r="T138" s="104">
        <v>25</v>
      </c>
      <c r="U138" s="13">
        <v>90</v>
      </c>
      <c r="V138" s="125"/>
      <c r="W138" s="13">
        <v>76</v>
      </c>
      <c r="X138" s="104">
        <v>35</v>
      </c>
      <c r="Y138" s="13">
        <v>84</v>
      </c>
      <c r="Z138" s="25">
        <v>10</v>
      </c>
      <c r="AA138" s="15">
        <f>SUM(F138,H138+J138+L138+N138+R138+P138+T138+V138+X138+Z138)</f>
        <v>244.5</v>
      </c>
      <c r="AB138" s="9">
        <v>3</v>
      </c>
      <c r="AE138" s="104">
        <v>35</v>
      </c>
      <c r="AG138" s="25">
        <v>38.5</v>
      </c>
      <c r="AI138" s="25">
        <v>42</v>
      </c>
      <c r="AK138" s="46">
        <v>52.5</v>
      </c>
      <c r="AM138" s="25">
        <v>70</v>
      </c>
    </row>
    <row r="139" spans="1:39" s="2" customFormat="1">
      <c r="A139" s="9">
        <f t="shared" si="12"/>
        <v>4</v>
      </c>
      <c r="B139" s="10" t="s">
        <v>168</v>
      </c>
      <c r="C139" s="11" t="s">
        <v>15</v>
      </c>
      <c r="D139" s="12">
        <v>38887</v>
      </c>
      <c r="E139" s="47">
        <v>77</v>
      </c>
      <c r="F139" s="102"/>
      <c r="G139" s="47">
        <v>205</v>
      </c>
      <c r="H139" s="46">
        <v>75</v>
      </c>
      <c r="I139" s="47">
        <v>81</v>
      </c>
      <c r="J139" s="46">
        <v>15</v>
      </c>
      <c r="K139" s="47">
        <v>82</v>
      </c>
      <c r="L139" s="45">
        <v>10</v>
      </c>
      <c r="M139" s="47">
        <v>73</v>
      </c>
      <c r="N139" s="45">
        <v>42.5</v>
      </c>
      <c r="O139" s="47">
        <v>148</v>
      </c>
      <c r="P139" s="46">
        <v>75</v>
      </c>
      <c r="Q139" s="47">
        <v>83</v>
      </c>
      <c r="R139" s="45">
        <v>10</v>
      </c>
      <c r="S139" s="13"/>
      <c r="T139" s="104"/>
      <c r="U139" s="13"/>
      <c r="V139" s="104"/>
      <c r="W139" s="13"/>
      <c r="X139" s="104"/>
      <c r="Y139" s="13"/>
      <c r="Z139" s="25"/>
      <c r="AA139" s="15">
        <f>SUM(F139,H139+J139+L139+N139+R139+P139+T139+V139+X139+Z139)</f>
        <v>227.5</v>
      </c>
      <c r="AB139" s="9">
        <v>4</v>
      </c>
      <c r="AE139" s="104">
        <v>25</v>
      </c>
      <c r="AG139" s="25">
        <v>27.5</v>
      </c>
      <c r="AI139" s="25">
        <v>30</v>
      </c>
      <c r="AK139" s="46">
        <v>37.5</v>
      </c>
      <c r="AM139" s="25">
        <v>50</v>
      </c>
    </row>
    <row r="140" spans="1:39" s="2" customFormat="1">
      <c r="A140" s="9">
        <f t="shared" si="12"/>
        <v>5</v>
      </c>
      <c r="B140" s="10" t="s">
        <v>290</v>
      </c>
      <c r="C140" s="11" t="s">
        <v>12</v>
      </c>
      <c r="D140" s="12">
        <v>38803</v>
      </c>
      <c r="E140" s="47">
        <v>75</v>
      </c>
      <c r="F140" s="103"/>
      <c r="G140" s="47">
        <v>212</v>
      </c>
      <c r="H140" s="46">
        <v>52.5</v>
      </c>
      <c r="I140" s="47">
        <v>68</v>
      </c>
      <c r="J140" s="45">
        <v>50</v>
      </c>
      <c r="K140" s="47">
        <v>80</v>
      </c>
      <c r="L140" s="45">
        <v>20</v>
      </c>
      <c r="M140" s="47">
        <v>89</v>
      </c>
      <c r="N140" s="45">
        <v>10</v>
      </c>
      <c r="O140" s="47">
        <v>159</v>
      </c>
      <c r="P140" s="46">
        <v>22.5</v>
      </c>
      <c r="Q140" s="47">
        <v>80</v>
      </c>
      <c r="R140" s="45">
        <v>15</v>
      </c>
      <c r="S140" s="13"/>
      <c r="T140" s="14"/>
      <c r="U140" s="13">
        <v>84</v>
      </c>
      <c r="V140" s="25">
        <v>15</v>
      </c>
      <c r="W140" s="13">
        <v>83</v>
      </c>
      <c r="X140" s="104">
        <v>15</v>
      </c>
      <c r="Y140" s="13">
        <v>77</v>
      </c>
      <c r="Z140" s="104">
        <v>17.5</v>
      </c>
      <c r="AA140" s="15">
        <f>SUM(F140,H140+J140+L140+N140+R140+P140+T140+V140+X140+Z140)</f>
        <v>217.5</v>
      </c>
      <c r="AB140" s="9">
        <v>5</v>
      </c>
      <c r="AE140" s="104">
        <v>20</v>
      </c>
      <c r="AG140" s="25">
        <v>22</v>
      </c>
      <c r="AI140" s="25">
        <v>24</v>
      </c>
      <c r="AK140" s="46">
        <v>30</v>
      </c>
      <c r="AM140" s="25">
        <v>40</v>
      </c>
    </row>
    <row r="141" spans="1:39" s="2" customFormat="1">
      <c r="A141" s="9">
        <f t="shared" si="12"/>
        <v>6</v>
      </c>
      <c r="B141" s="10" t="s">
        <v>185</v>
      </c>
      <c r="C141" s="11" t="s">
        <v>12</v>
      </c>
      <c r="D141" s="12">
        <v>38821</v>
      </c>
      <c r="E141" s="47">
        <v>76</v>
      </c>
      <c r="F141" s="46">
        <v>7</v>
      </c>
      <c r="G141" s="47">
        <v>224</v>
      </c>
      <c r="H141" s="46">
        <v>15</v>
      </c>
      <c r="I141" s="47">
        <v>77</v>
      </c>
      <c r="J141" s="45">
        <v>20</v>
      </c>
      <c r="K141" s="47">
        <v>90</v>
      </c>
      <c r="L141" s="102"/>
      <c r="M141" s="47">
        <v>73</v>
      </c>
      <c r="N141" s="45">
        <v>42.5</v>
      </c>
      <c r="O141" s="47">
        <v>160</v>
      </c>
      <c r="P141" s="46">
        <v>15</v>
      </c>
      <c r="Q141" s="47">
        <v>85</v>
      </c>
      <c r="R141" s="45">
        <v>8</v>
      </c>
      <c r="S141" s="13">
        <v>67</v>
      </c>
      <c r="T141" s="14">
        <v>50</v>
      </c>
      <c r="U141" s="13">
        <v>79</v>
      </c>
      <c r="V141" s="25">
        <v>20</v>
      </c>
      <c r="W141" s="13">
        <v>78</v>
      </c>
      <c r="X141" s="14">
        <v>22.5</v>
      </c>
      <c r="Y141" s="13">
        <v>77</v>
      </c>
      <c r="Z141" s="125"/>
      <c r="AA141" s="15">
        <f>SUM(F141,H141+J141+L141+N141+R141+P141+T141+V141+X141+Z141)</f>
        <v>200</v>
      </c>
      <c r="AB141" s="9">
        <v>6</v>
      </c>
      <c r="AE141" s="104">
        <v>15</v>
      </c>
      <c r="AG141" s="25">
        <v>16.5</v>
      </c>
      <c r="AI141" s="25">
        <v>18</v>
      </c>
      <c r="AK141" s="46">
        <v>22.5</v>
      </c>
      <c r="AM141" s="25">
        <v>30</v>
      </c>
    </row>
    <row r="142" spans="1:39" s="2" customFormat="1">
      <c r="A142" s="9">
        <f t="shared" si="12"/>
        <v>7</v>
      </c>
      <c r="B142" s="10" t="s">
        <v>289</v>
      </c>
      <c r="C142" s="11" t="s">
        <v>14</v>
      </c>
      <c r="D142" s="12">
        <v>38257</v>
      </c>
      <c r="E142" s="47">
        <v>74</v>
      </c>
      <c r="F142" s="45">
        <v>17.5</v>
      </c>
      <c r="G142" s="47">
        <v>225</v>
      </c>
      <c r="H142" s="46">
        <v>12</v>
      </c>
      <c r="I142" s="47">
        <v>87</v>
      </c>
      <c r="J142" s="102"/>
      <c r="K142" s="47">
        <v>79</v>
      </c>
      <c r="L142" s="46">
        <v>25</v>
      </c>
      <c r="M142" s="47">
        <v>81</v>
      </c>
      <c r="N142" s="45">
        <v>22.5</v>
      </c>
      <c r="O142" s="47">
        <v>153</v>
      </c>
      <c r="P142" s="45">
        <v>52.5</v>
      </c>
      <c r="Q142" s="47">
        <v>77</v>
      </c>
      <c r="R142" s="45">
        <v>20</v>
      </c>
      <c r="S142" s="13">
        <v>88</v>
      </c>
      <c r="T142" s="14">
        <v>15</v>
      </c>
      <c r="U142" s="13"/>
      <c r="V142" s="25"/>
      <c r="W142" s="13"/>
      <c r="X142" s="14"/>
      <c r="Y142" s="13"/>
      <c r="Z142" s="104"/>
      <c r="AA142" s="15">
        <f>SUM(F142,H142+J142+L142+N142+R142+P142+T142+V142+X142+Z142)</f>
        <v>164.5</v>
      </c>
      <c r="AB142" s="9">
        <v>7</v>
      </c>
      <c r="AE142" s="104">
        <v>10</v>
      </c>
      <c r="AG142" s="25">
        <v>11</v>
      </c>
      <c r="AI142" s="25">
        <v>12</v>
      </c>
      <c r="AK142" s="46">
        <v>15</v>
      </c>
      <c r="AM142" s="25">
        <v>20</v>
      </c>
    </row>
    <row r="143" spans="1:39" s="2" customFormat="1">
      <c r="A143" s="9">
        <f t="shared" si="12"/>
        <v>8</v>
      </c>
      <c r="B143" s="10" t="s">
        <v>213</v>
      </c>
      <c r="C143" s="11" t="s">
        <v>11</v>
      </c>
      <c r="D143" s="12">
        <v>38885</v>
      </c>
      <c r="E143" s="47">
        <v>73</v>
      </c>
      <c r="F143" s="45">
        <v>25</v>
      </c>
      <c r="G143" s="47"/>
      <c r="H143" s="46"/>
      <c r="I143" s="47">
        <v>73</v>
      </c>
      <c r="J143" s="46">
        <v>35</v>
      </c>
      <c r="K143" s="47">
        <v>88</v>
      </c>
      <c r="L143" s="45">
        <v>8</v>
      </c>
      <c r="M143" s="47"/>
      <c r="N143" s="45"/>
      <c r="O143" s="47"/>
      <c r="P143" s="45"/>
      <c r="Q143" s="47"/>
      <c r="R143" s="45"/>
      <c r="S143" s="13"/>
      <c r="T143" s="14"/>
      <c r="U143" s="13"/>
      <c r="V143" s="25"/>
      <c r="W143" s="13"/>
      <c r="X143" s="14"/>
      <c r="Y143" s="13">
        <v>72</v>
      </c>
      <c r="Z143" s="104">
        <v>42.5</v>
      </c>
      <c r="AA143" s="15">
        <f>SUM(F143,H143+J143+L143+N143+R143+P143+T143+V143+X143+Z143)</f>
        <v>110.5</v>
      </c>
      <c r="AB143" s="9">
        <v>8</v>
      </c>
      <c r="AE143" s="104">
        <v>8</v>
      </c>
      <c r="AG143" s="25">
        <v>8.8000000000000007</v>
      </c>
      <c r="AI143" s="25">
        <v>9.6</v>
      </c>
      <c r="AK143" s="46">
        <v>12</v>
      </c>
      <c r="AM143" s="25">
        <v>16</v>
      </c>
    </row>
    <row r="144" spans="1:39" s="2" customFormat="1">
      <c r="A144" s="9">
        <f t="shared" si="12"/>
        <v>9</v>
      </c>
      <c r="B144" s="10" t="s">
        <v>288</v>
      </c>
      <c r="C144" s="11" t="s">
        <v>11</v>
      </c>
      <c r="D144" s="12">
        <v>38989</v>
      </c>
      <c r="E144" s="47">
        <v>68</v>
      </c>
      <c r="F144" s="45">
        <v>50</v>
      </c>
      <c r="G144" s="47">
        <v>232</v>
      </c>
      <c r="H144" s="46">
        <v>9</v>
      </c>
      <c r="I144" s="47">
        <v>82</v>
      </c>
      <c r="J144" s="46">
        <v>10</v>
      </c>
      <c r="K144" s="47"/>
      <c r="L144" s="45"/>
      <c r="M144" s="47"/>
      <c r="N144" s="45"/>
      <c r="O144" s="47"/>
      <c r="P144" s="45"/>
      <c r="Q144" s="47"/>
      <c r="R144" s="45"/>
      <c r="S144" s="13">
        <v>82</v>
      </c>
      <c r="T144" s="14">
        <v>20</v>
      </c>
      <c r="U144" s="13"/>
      <c r="V144" s="25"/>
      <c r="W144" s="13"/>
      <c r="X144" s="14"/>
      <c r="Y144" s="13"/>
      <c r="Z144" s="69"/>
      <c r="AA144" s="15">
        <f>SUM(F144,H144+J144+L144+N144+R144+P144+T144+V144+X144+Z144)</f>
        <v>89</v>
      </c>
      <c r="AB144" s="9">
        <v>9</v>
      </c>
      <c r="AE144" s="104">
        <v>6</v>
      </c>
      <c r="AG144" s="25">
        <v>6.6</v>
      </c>
      <c r="AI144" s="25">
        <v>7.2</v>
      </c>
      <c r="AK144" s="46">
        <v>9</v>
      </c>
      <c r="AM144" s="25">
        <v>12</v>
      </c>
    </row>
    <row r="145" spans="1:39" s="2" customFormat="1" hidden="1">
      <c r="A145" s="9">
        <f t="shared" si="12"/>
        <v>10</v>
      </c>
      <c r="B145" s="10"/>
      <c r="C145" s="11"/>
      <c r="D145" s="12"/>
      <c r="E145" s="47"/>
      <c r="F145" s="45"/>
      <c r="G145" s="47"/>
      <c r="H145" s="46"/>
      <c r="I145" s="47"/>
      <c r="J145" s="46"/>
      <c r="K145" s="47"/>
      <c r="L145" s="45"/>
      <c r="M145" s="47"/>
      <c r="N145" s="45"/>
      <c r="O145" s="47"/>
      <c r="P145" s="45"/>
      <c r="Q145" s="47"/>
      <c r="R145" s="45"/>
      <c r="S145" s="13"/>
      <c r="T145" s="14"/>
      <c r="U145" s="13"/>
      <c r="V145" s="25"/>
      <c r="W145" s="13"/>
      <c r="X145" s="14"/>
      <c r="Y145" s="13"/>
      <c r="Z145" s="69"/>
      <c r="AA145" s="15">
        <f t="shared" ref="AA145:AA147" si="13">SUM(F145,H145+J145+L145+N145+R145+P145+T145+V145+X145)</f>
        <v>0</v>
      </c>
      <c r="AB145" s="9">
        <v>10</v>
      </c>
      <c r="AE145" s="104">
        <v>4</v>
      </c>
      <c r="AG145" s="25">
        <v>4.4000000000000004</v>
      </c>
      <c r="AI145" s="25">
        <v>4.8</v>
      </c>
      <c r="AK145" s="46">
        <v>6</v>
      </c>
      <c r="AM145" s="25">
        <v>8</v>
      </c>
    </row>
    <row r="146" spans="1:39" s="2" customFormat="1" hidden="1">
      <c r="A146" s="9">
        <f t="shared" si="12"/>
        <v>11</v>
      </c>
      <c r="B146" s="10"/>
      <c r="C146" s="11"/>
      <c r="D146" s="12"/>
      <c r="E146" s="47"/>
      <c r="F146" s="45"/>
      <c r="G146" s="47"/>
      <c r="H146" s="46"/>
      <c r="I146" s="47"/>
      <c r="J146" s="46"/>
      <c r="K146" s="47"/>
      <c r="L146" s="45"/>
      <c r="M146" s="47"/>
      <c r="N146" s="45"/>
      <c r="O146" s="47"/>
      <c r="P146" s="45"/>
      <c r="Q146" s="47"/>
      <c r="R146" s="45"/>
      <c r="S146" s="13"/>
      <c r="T146" s="14"/>
      <c r="U146" s="13"/>
      <c r="V146" s="25"/>
      <c r="W146" s="13"/>
      <c r="X146" s="14"/>
      <c r="Y146" s="13"/>
      <c r="Z146" s="69"/>
      <c r="AA146" s="15">
        <f t="shared" si="13"/>
        <v>0</v>
      </c>
      <c r="AB146" s="9">
        <v>11</v>
      </c>
      <c r="AE146" s="104">
        <v>2</v>
      </c>
      <c r="AG146" s="25">
        <v>2.2000000000000002</v>
      </c>
      <c r="AI146" s="25">
        <v>2.4</v>
      </c>
      <c r="AK146" s="46">
        <v>3</v>
      </c>
      <c r="AM146" s="25">
        <v>4</v>
      </c>
    </row>
    <row r="147" spans="1:39" s="2" customFormat="1" hidden="1">
      <c r="A147" s="9">
        <f t="shared" si="12"/>
        <v>12</v>
      </c>
      <c r="B147" s="10"/>
      <c r="C147" s="11"/>
      <c r="D147" s="12"/>
      <c r="E147" s="47"/>
      <c r="F147" s="45"/>
      <c r="G147" s="47"/>
      <c r="H147" s="46"/>
      <c r="I147" s="47"/>
      <c r="J147" s="46"/>
      <c r="K147" s="47"/>
      <c r="L147" s="45"/>
      <c r="M147" s="47"/>
      <c r="N147" s="45"/>
      <c r="O147" s="47"/>
      <c r="P147" s="45"/>
      <c r="Q147" s="47"/>
      <c r="R147" s="45"/>
      <c r="S147" s="13"/>
      <c r="T147" s="14"/>
      <c r="U147" s="13"/>
      <c r="V147" s="25"/>
      <c r="W147" s="13"/>
      <c r="X147" s="14"/>
      <c r="Y147" s="13"/>
      <c r="Z147" s="69"/>
      <c r="AA147" s="15">
        <f t="shared" si="13"/>
        <v>0</v>
      </c>
      <c r="AB147" s="9">
        <v>12</v>
      </c>
      <c r="AE147" s="16">
        <f>SUM(AE137:AE146)</f>
        <v>175</v>
      </c>
      <c r="AG147" s="16">
        <f>SUM(AG137:AG146)</f>
        <v>192.5</v>
      </c>
      <c r="AI147" s="16">
        <f>SUM(AI137:AI146)</f>
        <v>210</v>
      </c>
      <c r="AK147" s="16">
        <f>SUM(AK137:AK146)</f>
        <v>262.5</v>
      </c>
      <c r="AM147" s="16">
        <f>SUM(AM137:AM146)</f>
        <v>350</v>
      </c>
    </row>
    <row r="148" spans="1:39" s="2" customFormat="1" hidden="1">
      <c r="A148" s="9">
        <f t="shared" si="12"/>
        <v>13</v>
      </c>
      <c r="B148" s="10"/>
      <c r="C148" s="11"/>
      <c r="D148" s="12"/>
      <c r="E148" s="47"/>
      <c r="F148" s="45"/>
      <c r="G148" s="47"/>
      <c r="H148" s="45"/>
      <c r="I148" s="47"/>
      <c r="J148" s="45"/>
      <c r="K148" s="47"/>
      <c r="L148" s="45"/>
      <c r="M148" s="47"/>
      <c r="N148" s="45"/>
      <c r="O148" s="47"/>
      <c r="P148" s="45"/>
      <c r="Q148" s="47"/>
      <c r="R148" s="45"/>
      <c r="S148" s="13"/>
      <c r="T148" s="14"/>
      <c r="U148" s="13"/>
      <c r="V148" s="25"/>
      <c r="W148" s="13"/>
      <c r="X148" s="14"/>
      <c r="Y148" s="13"/>
      <c r="Z148" s="69"/>
      <c r="AA148" s="15">
        <f t="shared" ref="AA148" si="14">SUM(F148,H148+J148+L148+N148+R148+P148+T148+V148+X148)</f>
        <v>0</v>
      </c>
      <c r="AB148" s="9">
        <v>13</v>
      </c>
    </row>
    <row r="149" spans="1:39" s="2" customFormat="1" hidden="1">
      <c r="A149" s="9">
        <f t="shared" si="12"/>
        <v>14</v>
      </c>
      <c r="B149" s="10"/>
      <c r="C149" s="11"/>
      <c r="D149" s="12"/>
      <c r="E149" s="47"/>
      <c r="F149" s="45"/>
      <c r="G149" s="47"/>
      <c r="H149" s="45"/>
      <c r="I149" s="47"/>
      <c r="J149" s="45"/>
      <c r="K149" s="47"/>
      <c r="L149" s="45"/>
      <c r="M149" s="47"/>
      <c r="N149" s="45"/>
      <c r="O149" s="47"/>
      <c r="P149" s="45"/>
      <c r="Q149" s="47"/>
      <c r="R149" s="45"/>
      <c r="S149" s="13"/>
      <c r="T149" s="14"/>
      <c r="U149" s="13"/>
      <c r="V149" s="25"/>
      <c r="W149" s="13"/>
      <c r="X149" s="14"/>
      <c r="Y149" s="13"/>
      <c r="Z149" s="69"/>
      <c r="AA149" s="15">
        <f t="shared" ref="AA149:AA154" si="15">SUM(F149,H149+J149+L149+N149+R149+P149+T149+V149+X149)</f>
        <v>0</v>
      </c>
      <c r="AB149" s="9">
        <v>14</v>
      </c>
    </row>
    <row r="150" spans="1:39" s="2" customFormat="1" hidden="1">
      <c r="A150" s="9">
        <f t="shared" si="12"/>
        <v>15</v>
      </c>
      <c r="B150" s="10"/>
      <c r="C150" s="11"/>
      <c r="D150" s="12"/>
      <c r="E150" s="47"/>
      <c r="F150" s="45"/>
      <c r="G150" s="47"/>
      <c r="H150" s="45"/>
      <c r="I150" s="47"/>
      <c r="J150" s="45"/>
      <c r="K150" s="47"/>
      <c r="L150" s="45"/>
      <c r="M150" s="47"/>
      <c r="N150" s="45"/>
      <c r="O150" s="47"/>
      <c r="P150" s="45"/>
      <c r="Q150" s="47"/>
      <c r="R150" s="45"/>
      <c r="S150" s="13"/>
      <c r="T150" s="14"/>
      <c r="U150" s="13"/>
      <c r="V150" s="25"/>
      <c r="W150" s="13"/>
      <c r="X150" s="14"/>
      <c r="Y150" s="13"/>
      <c r="Z150" s="69"/>
      <c r="AA150" s="15">
        <f t="shared" si="15"/>
        <v>0</v>
      </c>
      <c r="AB150" s="9">
        <v>15</v>
      </c>
    </row>
    <row r="151" spans="1:39" s="2" customFormat="1" hidden="1">
      <c r="A151" s="9">
        <f t="shared" si="12"/>
        <v>16</v>
      </c>
      <c r="B151" s="10"/>
      <c r="C151" s="11"/>
      <c r="D151" s="12"/>
      <c r="E151" s="47"/>
      <c r="F151" s="45"/>
      <c r="G151" s="47"/>
      <c r="H151" s="45"/>
      <c r="I151" s="47"/>
      <c r="J151" s="45"/>
      <c r="K151" s="47"/>
      <c r="L151" s="45"/>
      <c r="M151" s="47"/>
      <c r="N151" s="45"/>
      <c r="O151" s="47"/>
      <c r="P151" s="45"/>
      <c r="Q151" s="47"/>
      <c r="R151" s="45"/>
      <c r="S151" s="13"/>
      <c r="T151" s="14"/>
      <c r="U151" s="13"/>
      <c r="V151" s="25"/>
      <c r="W151" s="13"/>
      <c r="X151" s="14"/>
      <c r="Y151" s="13"/>
      <c r="Z151" s="69"/>
      <c r="AA151" s="15">
        <f t="shared" si="15"/>
        <v>0</v>
      </c>
      <c r="AB151" s="9">
        <v>16</v>
      </c>
    </row>
    <row r="152" spans="1:39" s="2" customFormat="1" hidden="1">
      <c r="A152" s="9">
        <f t="shared" si="12"/>
        <v>17</v>
      </c>
      <c r="B152" s="10"/>
      <c r="C152" s="11"/>
      <c r="D152" s="12"/>
      <c r="E152" s="47"/>
      <c r="F152" s="45"/>
      <c r="G152" s="47"/>
      <c r="H152" s="46"/>
      <c r="I152" s="47"/>
      <c r="J152" s="46"/>
      <c r="K152" s="47"/>
      <c r="L152" s="45"/>
      <c r="M152" s="47"/>
      <c r="N152" s="45"/>
      <c r="O152" s="47"/>
      <c r="P152" s="45"/>
      <c r="Q152" s="47"/>
      <c r="R152" s="45"/>
      <c r="S152" s="13"/>
      <c r="T152" s="14"/>
      <c r="U152" s="13"/>
      <c r="V152" s="25"/>
      <c r="W152" s="13"/>
      <c r="X152" s="14"/>
      <c r="Y152" s="13"/>
      <c r="Z152" s="69"/>
      <c r="AA152" s="15">
        <f t="shared" si="15"/>
        <v>0</v>
      </c>
      <c r="AB152" s="9">
        <v>17</v>
      </c>
    </row>
    <row r="153" spans="1:39" s="2" customFormat="1" hidden="1">
      <c r="A153" s="9">
        <f t="shared" si="12"/>
        <v>18</v>
      </c>
      <c r="B153" s="10"/>
      <c r="C153" s="11"/>
      <c r="D153" s="12"/>
      <c r="E153" s="47"/>
      <c r="F153" s="45"/>
      <c r="G153" s="47"/>
      <c r="H153" s="46"/>
      <c r="I153" s="47"/>
      <c r="J153" s="46"/>
      <c r="K153" s="47"/>
      <c r="L153" s="45"/>
      <c r="M153" s="47"/>
      <c r="N153" s="45"/>
      <c r="O153" s="47"/>
      <c r="P153" s="45"/>
      <c r="Q153" s="47"/>
      <c r="R153" s="45"/>
      <c r="S153" s="13"/>
      <c r="T153" s="14"/>
      <c r="U153" s="13"/>
      <c r="V153" s="25"/>
      <c r="W153" s="13"/>
      <c r="X153" s="14"/>
      <c r="Y153" s="13"/>
      <c r="Z153" s="69"/>
      <c r="AA153" s="15">
        <f t="shared" si="15"/>
        <v>0</v>
      </c>
      <c r="AB153" s="9">
        <v>18</v>
      </c>
    </row>
    <row r="154" spans="1:39" s="2" customFormat="1" hidden="1">
      <c r="A154" s="9">
        <f t="shared" si="12"/>
        <v>19</v>
      </c>
      <c r="B154" s="10"/>
      <c r="C154" s="11"/>
      <c r="D154" s="12"/>
      <c r="E154" s="47"/>
      <c r="F154" s="45"/>
      <c r="G154" s="47"/>
      <c r="H154" s="46"/>
      <c r="I154" s="47"/>
      <c r="J154" s="46"/>
      <c r="K154" s="47"/>
      <c r="L154" s="45"/>
      <c r="M154" s="47"/>
      <c r="N154" s="45"/>
      <c r="O154" s="47"/>
      <c r="P154" s="45"/>
      <c r="Q154" s="47"/>
      <c r="R154" s="45"/>
      <c r="S154" s="13"/>
      <c r="T154" s="14"/>
      <c r="U154" s="13"/>
      <c r="V154" s="25"/>
      <c r="W154" s="13"/>
      <c r="X154" s="14"/>
      <c r="Y154" s="13"/>
      <c r="Z154" s="69"/>
      <c r="AA154" s="15">
        <f t="shared" si="15"/>
        <v>0</v>
      </c>
      <c r="AB154" s="9">
        <v>19</v>
      </c>
    </row>
    <row r="155" spans="1:39" s="2" customFormat="1" hidden="1">
      <c r="A155" s="9">
        <f t="shared" si="12"/>
        <v>20</v>
      </c>
      <c r="B155" s="10"/>
      <c r="C155" s="11"/>
      <c r="D155" s="12"/>
      <c r="E155" s="47"/>
      <c r="F155" s="45"/>
      <c r="G155" s="47"/>
      <c r="H155" s="46"/>
      <c r="I155" s="47"/>
      <c r="J155" s="46"/>
      <c r="K155" s="47"/>
      <c r="L155" s="45"/>
      <c r="M155" s="47"/>
      <c r="N155" s="45"/>
      <c r="O155" s="47"/>
      <c r="P155" s="45"/>
      <c r="Q155" s="47"/>
      <c r="R155" s="45"/>
      <c r="S155" s="13"/>
      <c r="T155" s="14"/>
      <c r="U155" s="13"/>
      <c r="V155" s="25"/>
      <c r="W155" s="13"/>
      <c r="X155" s="14"/>
      <c r="Y155" s="13"/>
      <c r="Z155" s="69"/>
      <c r="AA155" s="15">
        <f t="shared" ref="AA155:AA157" si="16">SUM(F155,H155+J155+L155+N155+R155+P155+T155+V155+X155)</f>
        <v>0</v>
      </c>
      <c r="AB155" s="9">
        <v>20</v>
      </c>
    </row>
    <row r="156" spans="1:39" s="2" customFormat="1" hidden="1">
      <c r="A156" s="9">
        <f t="shared" si="12"/>
        <v>21</v>
      </c>
      <c r="B156" s="10"/>
      <c r="C156" s="11"/>
      <c r="D156" s="12"/>
      <c r="E156" s="47"/>
      <c r="F156" s="45"/>
      <c r="G156" s="47"/>
      <c r="H156" s="46"/>
      <c r="I156" s="47"/>
      <c r="J156" s="46"/>
      <c r="K156" s="47"/>
      <c r="L156" s="45"/>
      <c r="M156" s="47"/>
      <c r="N156" s="45"/>
      <c r="O156" s="47"/>
      <c r="P156" s="45"/>
      <c r="Q156" s="47"/>
      <c r="R156" s="45"/>
      <c r="S156" s="13"/>
      <c r="T156" s="14"/>
      <c r="U156" s="13"/>
      <c r="V156" s="25"/>
      <c r="W156" s="13"/>
      <c r="X156" s="14"/>
      <c r="Y156" s="13"/>
      <c r="Z156" s="69"/>
      <c r="AA156" s="15">
        <f t="shared" si="16"/>
        <v>0</v>
      </c>
      <c r="AB156" s="9">
        <v>21</v>
      </c>
    </row>
    <row r="157" spans="1:39" s="2" customFormat="1" hidden="1">
      <c r="A157" s="9">
        <f t="shared" si="12"/>
        <v>22</v>
      </c>
      <c r="B157" s="10"/>
      <c r="C157" s="11"/>
      <c r="D157" s="12"/>
      <c r="E157" s="47"/>
      <c r="F157" s="45"/>
      <c r="G157" s="47"/>
      <c r="H157" s="46"/>
      <c r="I157" s="47"/>
      <c r="J157" s="46"/>
      <c r="K157" s="47"/>
      <c r="L157" s="45"/>
      <c r="M157" s="47"/>
      <c r="N157" s="45"/>
      <c r="O157" s="47"/>
      <c r="P157" s="45"/>
      <c r="Q157" s="47"/>
      <c r="R157" s="45"/>
      <c r="S157" s="13"/>
      <c r="T157" s="14"/>
      <c r="U157" s="13"/>
      <c r="V157" s="25"/>
      <c r="W157" s="13"/>
      <c r="X157" s="14"/>
      <c r="Y157" s="13"/>
      <c r="Z157" s="69"/>
      <c r="AA157" s="15">
        <f t="shared" si="16"/>
        <v>0</v>
      </c>
      <c r="AB157" s="9">
        <v>22</v>
      </c>
    </row>
    <row r="158" spans="1:39" s="2" customFormat="1" hidden="1">
      <c r="E158" s="17">
        <f t="shared" ref="E158:AA158" si="17">SUM(E136:E157)</f>
        <v>664</v>
      </c>
      <c r="F158" s="18">
        <f t="shared" si="17"/>
        <v>152</v>
      </c>
      <c r="G158" s="17">
        <f t="shared" si="17"/>
        <v>1747</v>
      </c>
      <c r="H158" s="18">
        <f t="shared" si="17"/>
        <v>253.5</v>
      </c>
      <c r="I158" s="17">
        <f t="shared" si="17"/>
        <v>628</v>
      </c>
      <c r="J158" s="18">
        <f t="shared" si="17"/>
        <v>163</v>
      </c>
      <c r="K158" s="17">
        <f t="shared" si="17"/>
        <v>646</v>
      </c>
      <c r="L158" s="18">
        <f t="shared" si="17"/>
        <v>163</v>
      </c>
      <c r="M158" s="17">
        <f t="shared" si="17"/>
        <v>483</v>
      </c>
      <c r="N158" s="18">
        <f t="shared" si="17"/>
        <v>155</v>
      </c>
      <c r="O158" s="17">
        <f t="shared" si="17"/>
        <v>1105</v>
      </c>
      <c r="P158" s="18">
        <f t="shared" si="17"/>
        <v>244.5</v>
      </c>
      <c r="Q158" s="17">
        <f t="shared" si="17"/>
        <v>547</v>
      </c>
      <c r="R158" s="18">
        <f t="shared" si="17"/>
        <v>163</v>
      </c>
      <c r="S158" s="17">
        <f t="shared" si="17"/>
        <v>386</v>
      </c>
      <c r="T158" s="18">
        <f t="shared" si="17"/>
        <v>145</v>
      </c>
      <c r="U158" s="17">
        <f t="shared" si="17"/>
        <v>405</v>
      </c>
      <c r="V158" s="18">
        <f t="shared" si="17"/>
        <v>95</v>
      </c>
      <c r="W158" s="17">
        <f t="shared" si="17"/>
        <v>388</v>
      </c>
      <c r="X158" s="18">
        <f t="shared" si="17"/>
        <v>145</v>
      </c>
      <c r="Y158" s="17">
        <f t="shared" si="17"/>
        <v>458</v>
      </c>
      <c r="Z158" s="18">
        <f t="shared" si="17"/>
        <v>112.5</v>
      </c>
      <c r="AA158" s="18">
        <f t="shared" si="17"/>
        <v>1791.5</v>
      </c>
    </row>
    <row r="159" spans="1:39" hidden="1">
      <c r="AB159" s="2"/>
    </row>
  </sheetData>
  <sortState xmlns:xlrd2="http://schemas.microsoft.com/office/spreadsheetml/2017/richdata2" ref="B136:AA144">
    <sortCondition descending="1" ref="AA136:AA144"/>
  </sortState>
  <mergeCells count="124">
    <mergeCell ref="Y7:Z7"/>
    <mergeCell ref="Y8:Z9"/>
    <mergeCell ref="Y56:Z56"/>
    <mergeCell ref="Y57:Z58"/>
    <mergeCell ref="Y101:Z101"/>
    <mergeCell ref="Y102:Z103"/>
    <mergeCell ref="Y132:Z132"/>
    <mergeCell ref="Y133:Z134"/>
    <mergeCell ref="W133:X134"/>
    <mergeCell ref="AB134:AB135"/>
    <mergeCell ref="A135:B135"/>
    <mergeCell ref="O133:P134"/>
    <mergeCell ref="Q133:R134"/>
    <mergeCell ref="S133:T134"/>
    <mergeCell ref="U133:V134"/>
    <mergeCell ref="U132:V132"/>
    <mergeCell ref="W132:X132"/>
    <mergeCell ref="A133:A134"/>
    <mergeCell ref="B133:B134"/>
    <mergeCell ref="C133:C134"/>
    <mergeCell ref="E133:F134"/>
    <mergeCell ref="G133:H134"/>
    <mergeCell ref="I133:J134"/>
    <mergeCell ref="K133:L134"/>
    <mergeCell ref="M133:N134"/>
    <mergeCell ref="A129:AA129"/>
    <mergeCell ref="A131:AA131"/>
    <mergeCell ref="E132:F132"/>
    <mergeCell ref="G132:H132"/>
    <mergeCell ref="I132:J132"/>
    <mergeCell ref="K132:L132"/>
    <mergeCell ref="M132:N132"/>
    <mergeCell ref="O132:P132"/>
    <mergeCell ref="Q132:R132"/>
    <mergeCell ref="S132:T132"/>
    <mergeCell ref="A126:AA126"/>
    <mergeCell ref="A127:AA127"/>
    <mergeCell ref="O102:P103"/>
    <mergeCell ref="Q102:R103"/>
    <mergeCell ref="S102:T103"/>
    <mergeCell ref="U102:V103"/>
    <mergeCell ref="G102:H103"/>
    <mergeCell ref="I102:J103"/>
    <mergeCell ref="B102:B103"/>
    <mergeCell ref="C102:C103"/>
    <mergeCell ref="E102:F103"/>
    <mergeCell ref="E101:F101"/>
    <mergeCell ref="K102:L103"/>
    <mergeCell ref="M102:N103"/>
    <mergeCell ref="W57:X58"/>
    <mergeCell ref="AB58:AB59"/>
    <mergeCell ref="A59:B59"/>
    <mergeCell ref="A95:AA95"/>
    <mergeCell ref="A96:AA96"/>
    <mergeCell ref="A98:AA98"/>
    <mergeCell ref="M57:N58"/>
    <mergeCell ref="O57:P58"/>
    <mergeCell ref="S57:T58"/>
    <mergeCell ref="U57:V58"/>
    <mergeCell ref="A100:AA100"/>
    <mergeCell ref="A102:A103"/>
    <mergeCell ref="W102:X103"/>
    <mergeCell ref="AB103:AB104"/>
    <mergeCell ref="A104:B104"/>
    <mergeCell ref="A57:A58"/>
    <mergeCell ref="B57:B58"/>
    <mergeCell ref="C57:C58"/>
    <mergeCell ref="E57:F58"/>
    <mergeCell ref="G57:H58"/>
    <mergeCell ref="I57:J58"/>
    <mergeCell ref="AB9:AB10"/>
    <mergeCell ref="A50:AA50"/>
    <mergeCell ref="A51:AA51"/>
    <mergeCell ref="A53:AA53"/>
    <mergeCell ref="E8:F9"/>
    <mergeCell ref="S8:T9"/>
    <mergeCell ref="O8:P9"/>
    <mergeCell ref="A10:B10"/>
    <mergeCell ref="E56:F56"/>
    <mergeCell ref="G56:H56"/>
    <mergeCell ref="I56:J56"/>
    <mergeCell ref="K56:L56"/>
    <mergeCell ref="M56:N56"/>
    <mergeCell ref="O56:P56"/>
    <mergeCell ref="A55:AA55"/>
    <mergeCell ref="W56:X56"/>
    <mergeCell ref="K57:L58"/>
    <mergeCell ref="W101:X101"/>
    <mergeCell ref="G101:H101"/>
    <mergeCell ref="I101:J101"/>
    <mergeCell ref="K101:L101"/>
    <mergeCell ref="M101:N101"/>
    <mergeCell ref="O101:P101"/>
    <mergeCell ref="U101:V101"/>
    <mergeCell ref="Q56:R56"/>
    <mergeCell ref="Q57:R58"/>
    <mergeCell ref="S56:T56"/>
    <mergeCell ref="U56:V56"/>
    <mergeCell ref="Q101:R101"/>
    <mergeCell ref="S101:T101"/>
    <mergeCell ref="A6:AA6"/>
    <mergeCell ref="A8:A9"/>
    <mergeCell ref="B8:B9"/>
    <mergeCell ref="A1:AA1"/>
    <mergeCell ref="A2:AA2"/>
    <mergeCell ref="A4:AA4"/>
    <mergeCell ref="C8:C9"/>
    <mergeCell ref="I8:J9"/>
    <mergeCell ref="U8:V9"/>
    <mergeCell ref="I7:J7"/>
    <mergeCell ref="K7:L7"/>
    <mergeCell ref="M7:N7"/>
    <mergeCell ref="M8:N9"/>
    <mergeCell ref="K8:L9"/>
    <mergeCell ref="Q7:R7"/>
    <mergeCell ref="Q8:R9"/>
    <mergeCell ref="U7:V7"/>
    <mergeCell ref="W7:X7"/>
    <mergeCell ref="W8:X9"/>
    <mergeCell ref="S7:T7"/>
    <mergeCell ref="O7:P7"/>
    <mergeCell ref="E7:F7"/>
    <mergeCell ref="G7:H7"/>
    <mergeCell ref="G8:H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176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40.85546875" style="1" bestFit="1" customWidth="1"/>
    <col min="3" max="3" width="12.28515625" style="1" customWidth="1"/>
    <col min="4" max="4" width="12.5703125" style="49" customWidth="1"/>
    <col min="5" max="5" width="10" style="1" customWidth="1"/>
    <col min="6" max="26" width="11.42578125" style="1" customWidth="1"/>
    <col min="27" max="27" width="10.5703125" style="1" bestFit="1" customWidth="1"/>
    <col min="28" max="28" width="9.5703125" style="1" bestFit="1" customWidth="1"/>
    <col min="29" max="30" width="11.42578125" style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28515625" style="1" hidden="1" customWidth="1"/>
    <col min="35" max="35" width="11.42578125" style="1" hidden="1" customWidth="1"/>
    <col min="36" max="36" width="1.28515625" style="1" hidden="1" customWidth="1"/>
    <col min="37" max="37" width="11.42578125" style="1" hidden="1" customWidth="1"/>
    <col min="38" max="38" width="1.85546875" style="2" hidden="1" customWidth="1"/>
    <col min="39" max="39" width="11.42578125" style="2" hidden="1" customWidth="1"/>
    <col min="40" max="40" width="11.42578125" style="1" hidden="1" customWidth="1"/>
    <col min="41" max="42" width="11.42578125" style="1" customWidth="1"/>
    <col min="43" max="16384" width="11.42578125" style="1"/>
  </cols>
  <sheetData>
    <row r="1" spans="1:39" s="2" customFormat="1" ht="23.25">
      <c r="A1" s="126" t="s">
        <v>259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8"/>
    </row>
    <row r="2" spans="1:39" s="2" customFormat="1" ht="24" thickBot="1">
      <c r="A2" s="132" t="s">
        <v>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4"/>
    </row>
    <row r="3" spans="1:39" s="2" customFormat="1" ht="17.25" thickBot="1">
      <c r="D3" s="48"/>
    </row>
    <row r="4" spans="1:39" s="2" customFormat="1" ht="20.25" thickBot="1">
      <c r="A4" s="129" t="s">
        <v>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1"/>
    </row>
    <row r="5" spans="1:39" s="2" customFormat="1" ht="17.25" thickBot="1">
      <c r="D5" s="48"/>
    </row>
    <row r="6" spans="1:39" s="2" customFormat="1" ht="20.25" thickBot="1">
      <c r="A6" s="135" t="s">
        <v>269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7"/>
    </row>
    <row r="7" spans="1:39" s="2" customFormat="1" ht="17.25" thickBot="1">
      <c r="D7" s="48"/>
      <c r="E7" s="150">
        <f>JUV!E7</f>
        <v>44578</v>
      </c>
      <c r="F7" s="156"/>
      <c r="G7" s="148" t="str">
        <f>JUV!G7</f>
        <v>09; 10 y 11/02/2022</v>
      </c>
      <c r="H7" s="149"/>
      <c r="I7" s="150">
        <f>JUV!I7</f>
        <v>44621</v>
      </c>
      <c r="J7" s="156"/>
      <c r="K7" s="150">
        <f>JUV!K7</f>
        <v>44654</v>
      </c>
      <c r="L7" s="156"/>
      <c r="M7" s="150">
        <f>JUV!M7</f>
        <v>44689</v>
      </c>
      <c r="N7" s="156"/>
      <c r="O7" s="150" t="str">
        <f>JUV!O7</f>
        <v>28 y 29/05/2022</v>
      </c>
      <c r="P7" s="156"/>
      <c r="Q7" s="150">
        <f>JUV!Q7</f>
        <v>44738</v>
      </c>
      <c r="R7" s="156"/>
      <c r="S7" s="150">
        <f>JUV!S7</f>
        <v>44760</v>
      </c>
      <c r="T7" s="156"/>
      <c r="U7" s="150">
        <f>JUV!U7</f>
        <v>44808</v>
      </c>
      <c r="V7" s="156"/>
      <c r="W7" s="150">
        <f>JUV!W7</f>
        <v>44844</v>
      </c>
      <c r="X7" s="156"/>
      <c r="Y7" s="150">
        <f>JUV!Y7</f>
        <v>44878</v>
      </c>
      <c r="Z7" s="156"/>
      <c r="AL7" s="71"/>
      <c r="AM7" s="71"/>
    </row>
    <row r="8" spans="1:39" s="2" customFormat="1" ht="16.5" customHeight="1" thickBot="1">
      <c r="A8" s="154" t="s">
        <v>0</v>
      </c>
      <c r="B8" s="154" t="s">
        <v>1</v>
      </c>
      <c r="C8" s="144" t="s">
        <v>7</v>
      </c>
      <c r="D8" s="87" t="s">
        <v>8</v>
      </c>
      <c r="E8" s="138" t="str">
        <f>JUV!E8</f>
        <v>Necochea Golf Club - POJ -</v>
      </c>
      <c r="F8" s="139"/>
      <c r="G8" s="138" t="str">
        <f>JUV!G8</f>
        <v>Sierra de los Padres GC - AMD -</v>
      </c>
      <c r="H8" s="139"/>
      <c r="I8" s="138" t="str">
        <f>JUV!I8</f>
        <v>El Valle de Tandil Golf Club</v>
      </c>
      <c r="J8" s="139"/>
      <c r="K8" s="138" t="str">
        <f>JUV!K8</f>
        <v>Miramar Links</v>
      </c>
      <c r="L8" s="139"/>
      <c r="M8" s="138" t="str">
        <f>JUV!M8</f>
        <v>Tandil Golf Club</v>
      </c>
      <c r="N8" s="139"/>
      <c r="O8" s="138" t="str">
        <f>JUV!O8</f>
        <v>Villa Gesell Golf Club</v>
      </c>
      <c r="P8" s="139"/>
      <c r="Q8" s="138" t="str">
        <f>JUV!Q8</f>
        <v>Cariló Golf</v>
      </c>
      <c r="R8" s="139"/>
      <c r="S8" s="138" t="str">
        <f>JUV!S8</f>
        <v>Mar del Plata Golf Club Cancha Vieja</v>
      </c>
      <c r="T8" s="139"/>
      <c r="U8" s="138" t="str">
        <f>JUV!U8</f>
        <v>Costa Esmeralda Golf &amp; Links</v>
      </c>
      <c r="V8" s="139"/>
      <c r="W8" s="138" t="str">
        <f>JUV!W8</f>
        <v>Links Pinamar S.A.</v>
      </c>
      <c r="X8" s="139"/>
      <c r="Y8" s="160" t="str">
        <f>JUV!Y8</f>
        <v>Mar del Plata Golf Club Cancha Nueva</v>
      </c>
      <c r="Z8" s="161"/>
    </row>
    <row r="9" spans="1:39" s="2" customFormat="1" ht="17.25" thickBot="1">
      <c r="A9" s="155"/>
      <c r="B9" s="155"/>
      <c r="C9" s="145"/>
      <c r="D9" s="88" t="s">
        <v>9</v>
      </c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40"/>
      <c r="P9" s="141"/>
      <c r="Q9" s="140"/>
      <c r="R9" s="141"/>
      <c r="S9" s="140"/>
      <c r="T9" s="141"/>
      <c r="U9" s="140"/>
      <c r="V9" s="141"/>
      <c r="W9" s="140"/>
      <c r="X9" s="141"/>
      <c r="Y9" s="162"/>
      <c r="Z9" s="163"/>
      <c r="AB9" s="154" t="s">
        <v>0</v>
      </c>
    </row>
    <row r="10" spans="1:39" s="2" customFormat="1" ht="17.25" thickBot="1"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3" t="s">
        <v>3</v>
      </c>
      <c r="L10" s="34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33" t="s">
        <v>3</v>
      </c>
      <c r="Z10" s="34" t="s">
        <v>4</v>
      </c>
      <c r="AA10" s="38" t="s">
        <v>2</v>
      </c>
      <c r="AB10" s="155"/>
      <c r="AG10" s="8">
        <v>0.1</v>
      </c>
      <c r="AI10" s="8">
        <v>0.2</v>
      </c>
      <c r="AK10" s="8">
        <v>0.5</v>
      </c>
      <c r="AM10" s="8">
        <v>1</v>
      </c>
    </row>
    <row r="11" spans="1:39" s="2" customFormat="1">
      <c r="A11" s="9">
        <f>AB11</f>
        <v>1</v>
      </c>
      <c r="B11" s="10" t="s">
        <v>208</v>
      </c>
      <c r="C11" s="11" t="s">
        <v>11</v>
      </c>
      <c r="D11" s="12">
        <v>39105</v>
      </c>
      <c r="E11" s="47">
        <v>77</v>
      </c>
      <c r="F11" s="45">
        <v>100</v>
      </c>
      <c r="G11" s="47">
        <v>235</v>
      </c>
      <c r="H11" s="45">
        <v>150</v>
      </c>
      <c r="I11" s="47">
        <v>81</v>
      </c>
      <c r="J11" s="45">
        <v>100</v>
      </c>
      <c r="K11" s="47">
        <v>81</v>
      </c>
      <c r="L11" s="45">
        <v>70</v>
      </c>
      <c r="M11" s="47"/>
      <c r="N11" s="45"/>
      <c r="O11" s="47">
        <v>152</v>
      </c>
      <c r="P11" s="45">
        <v>150</v>
      </c>
      <c r="Q11" s="47">
        <v>76</v>
      </c>
      <c r="R11" s="45">
        <v>100</v>
      </c>
      <c r="S11" s="13">
        <v>78</v>
      </c>
      <c r="T11" s="102"/>
      <c r="U11" s="13">
        <v>80</v>
      </c>
      <c r="V11" s="14">
        <v>100</v>
      </c>
      <c r="W11" s="13">
        <v>72</v>
      </c>
      <c r="X11" s="14">
        <v>100</v>
      </c>
      <c r="Y11" s="13">
        <v>75</v>
      </c>
      <c r="Z11" s="14">
        <v>100</v>
      </c>
      <c r="AA11" s="15">
        <f>SUM(F11,H11+J11+L11+N11+R11+P11+T11+V11+X11+Z11)</f>
        <v>970</v>
      </c>
      <c r="AB11" s="9">
        <v>1</v>
      </c>
      <c r="AE11" s="14">
        <v>100</v>
      </c>
      <c r="AG11" s="14">
        <v>110</v>
      </c>
      <c r="AI11" s="14">
        <v>120</v>
      </c>
      <c r="AK11" s="45">
        <v>150</v>
      </c>
      <c r="AM11" s="25">
        <v>200</v>
      </c>
    </row>
    <row r="12" spans="1:39" s="2" customFormat="1">
      <c r="A12" s="9">
        <f t="shared" ref="A12:A55" si="0">AB12</f>
        <v>2</v>
      </c>
      <c r="B12" s="10" t="s">
        <v>291</v>
      </c>
      <c r="C12" s="11" t="s">
        <v>12</v>
      </c>
      <c r="D12" s="12">
        <v>39770</v>
      </c>
      <c r="E12" s="47">
        <v>83</v>
      </c>
      <c r="F12" s="45">
        <v>70</v>
      </c>
      <c r="G12" s="47">
        <v>252</v>
      </c>
      <c r="H12" s="45">
        <v>105</v>
      </c>
      <c r="I12" s="47">
        <v>105</v>
      </c>
      <c r="J12" s="102"/>
      <c r="K12" s="47">
        <v>78</v>
      </c>
      <c r="L12" s="45">
        <v>100</v>
      </c>
      <c r="M12" s="47">
        <v>77</v>
      </c>
      <c r="N12" s="45">
        <v>100</v>
      </c>
      <c r="O12" s="47">
        <v>172</v>
      </c>
      <c r="P12" s="45">
        <v>75</v>
      </c>
      <c r="Q12" s="47">
        <v>101</v>
      </c>
      <c r="R12" s="45">
        <v>12</v>
      </c>
      <c r="S12" s="13">
        <v>78</v>
      </c>
      <c r="T12" s="14">
        <v>60</v>
      </c>
      <c r="U12" s="13">
        <v>87</v>
      </c>
      <c r="V12" s="102"/>
      <c r="W12" s="13">
        <v>77</v>
      </c>
      <c r="X12" s="14">
        <v>70</v>
      </c>
      <c r="Y12" s="13">
        <v>78</v>
      </c>
      <c r="Z12" s="14">
        <v>70</v>
      </c>
      <c r="AA12" s="15">
        <f>SUM(F12,H12+J12+L12+N12+R12+P12+T12+V12+X12+Z12)</f>
        <v>662</v>
      </c>
      <c r="AB12" s="9">
        <v>2</v>
      </c>
      <c r="AE12" s="14">
        <v>70</v>
      </c>
      <c r="AG12" s="14">
        <v>77</v>
      </c>
      <c r="AI12" s="14">
        <v>84</v>
      </c>
      <c r="AK12" s="45">
        <v>105</v>
      </c>
      <c r="AM12" s="25">
        <v>140</v>
      </c>
    </row>
    <row r="13" spans="1:39" s="2" customFormat="1">
      <c r="A13" s="9">
        <f t="shared" si="0"/>
        <v>3</v>
      </c>
      <c r="B13" s="10" t="s">
        <v>293</v>
      </c>
      <c r="C13" s="11" t="s">
        <v>13</v>
      </c>
      <c r="D13" s="12">
        <v>39791</v>
      </c>
      <c r="E13" s="47">
        <v>87</v>
      </c>
      <c r="F13" s="45">
        <v>40</v>
      </c>
      <c r="G13" s="47">
        <v>271</v>
      </c>
      <c r="H13" s="45">
        <v>30</v>
      </c>
      <c r="I13" s="47">
        <v>86</v>
      </c>
      <c r="J13" s="45">
        <v>50</v>
      </c>
      <c r="K13" s="47">
        <v>85</v>
      </c>
      <c r="L13" s="45">
        <v>30</v>
      </c>
      <c r="M13" s="47">
        <v>85</v>
      </c>
      <c r="N13" s="45">
        <v>70</v>
      </c>
      <c r="O13" s="47">
        <v>171</v>
      </c>
      <c r="P13" s="45">
        <v>105</v>
      </c>
      <c r="Q13" s="47">
        <v>90</v>
      </c>
      <c r="R13" s="102"/>
      <c r="S13" s="13"/>
      <c r="T13" s="14"/>
      <c r="U13" s="13">
        <v>91</v>
      </c>
      <c r="V13" s="14">
        <v>10</v>
      </c>
      <c r="W13" s="13">
        <v>84</v>
      </c>
      <c r="X13" s="14">
        <v>30</v>
      </c>
      <c r="Y13" s="13">
        <v>85</v>
      </c>
      <c r="Z13" s="14">
        <v>12</v>
      </c>
      <c r="AA13" s="15">
        <f>SUM(F13,H13+J13+L13+N13+R13+P13+T13+V13+X13+Z13)</f>
        <v>377</v>
      </c>
      <c r="AB13" s="9">
        <v>3</v>
      </c>
      <c r="AE13" s="14">
        <v>50</v>
      </c>
      <c r="AG13" s="14">
        <v>55</v>
      </c>
      <c r="AI13" s="14">
        <v>60</v>
      </c>
      <c r="AK13" s="45">
        <v>75</v>
      </c>
      <c r="AM13" s="25">
        <v>100</v>
      </c>
    </row>
    <row r="14" spans="1:39" s="2" customFormat="1">
      <c r="A14" s="9">
        <f t="shared" si="0"/>
        <v>4</v>
      </c>
      <c r="B14" s="10" t="s">
        <v>325</v>
      </c>
      <c r="C14" s="11" t="s">
        <v>12</v>
      </c>
      <c r="D14" s="12">
        <v>39205</v>
      </c>
      <c r="E14" s="47"/>
      <c r="F14" s="45"/>
      <c r="G14" s="47">
        <v>254</v>
      </c>
      <c r="H14" s="45">
        <v>75</v>
      </c>
      <c r="I14" s="47">
        <v>98</v>
      </c>
      <c r="J14" s="45">
        <v>13.5</v>
      </c>
      <c r="K14" s="47">
        <v>83</v>
      </c>
      <c r="L14" s="45">
        <v>50</v>
      </c>
      <c r="M14" s="47">
        <v>91</v>
      </c>
      <c r="N14" s="45">
        <v>20</v>
      </c>
      <c r="O14" s="47">
        <v>176</v>
      </c>
      <c r="P14" s="45">
        <v>60</v>
      </c>
      <c r="Q14" s="47">
        <v>88</v>
      </c>
      <c r="R14" s="45">
        <v>45</v>
      </c>
      <c r="S14" s="13">
        <v>79</v>
      </c>
      <c r="T14" s="14">
        <v>40</v>
      </c>
      <c r="U14" s="13">
        <v>87</v>
      </c>
      <c r="V14" s="14">
        <v>21.67</v>
      </c>
      <c r="W14" s="13">
        <v>91</v>
      </c>
      <c r="X14" s="102"/>
      <c r="Y14" s="13">
        <v>81</v>
      </c>
      <c r="Z14" s="14">
        <v>50</v>
      </c>
      <c r="AA14" s="15">
        <f>SUM(F14,H14+J14+L14+N14+R14+P14+T14+V14+X14+Z14)</f>
        <v>375.17</v>
      </c>
      <c r="AB14" s="9">
        <v>4</v>
      </c>
      <c r="AE14" s="14">
        <v>40</v>
      </c>
      <c r="AG14" s="14">
        <v>44</v>
      </c>
      <c r="AI14" s="14">
        <v>48</v>
      </c>
      <c r="AK14" s="45">
        <v>60</v>
      </c>
      <c r="AM14" s="25">
        <v>80</v>
      </c>
    </row>
    <row r="15" spans="1:39" s="2" customFormat="1">
      <c r="A15" s="9">
        <f t="shared" si="0"/>
        <v>5</v>
      </c>
      <c r="B15" s="10" t="s">
        <v>253</v>
      </c>
      <c r="C15" s="11" t="s">
        <v>157</v>
      </c>
      <c r="D15" s="12">
        <v>39213</v>
      </c>
      <c r="E15" s="47">
        <v>92</v>
      </c>
      <c r="F15" s="102"/>
      <c r="G15" s="47">
        <v>273</v>
      </c>
      <c r="H15" s="45">
        <v>22.5</v>
      </c>
      <c r="I15" s="47">
        <v>90</v>
      </c>
      <c r="J15" s="45">
        <v>35</v>
      </c>
      <c r="K15" s="47">
        <v>91</v>
      </c>
      <c r="L15" s="45">
        <v>13.5</v>
      </c>
      <c r="M15" s="47">
        <v>86</v>
      </c>
      <c r="N15" s="45">
        <v>45</v>
      </c>
      <c r="O15" s="47">
        <v>179</v>
      </c>
      <c r="P15" s="45">
        <v>45</v>
      </c>
      <c r="Q15" s="47">
        <v>90</v>
      </c>
      <c r="R15" s="45">
        <v>21.67</v>
      </c>
      <c r="S15" s="13">
        <v>77</v>
      </c>
      <c r="T15" s="14">
        <v>100</v>
      </c>
      <c r="U15" s="13">
        <v>86</v>
      </c>
      <c r="V15" s="14">
        <v>45</v>
      </c>
      <c r="W15" s="13">
        <v>90</v>
      </c>
      <c r="X15" s="102"/>
      <c r="Y15" s="13">
        <v>82</v>
      </c>
      <c r="Z15" s="14">
        <v>20</v>
      </c>
      <c r="AA15" s="15">
        <f>SUM(F15,H15+J15+L15+N15+R15+P15+T15+V15+X15+Z15)</f>
        <v>347.67</v>
      </c>
      <c r="AB15" s="9">
        <v>5</v>
      </c>
      <c r="AE15" s="14">
        <v>30</v>
      </c>
      <c r="AG15" s="14">
        <v>33</v>
      </c>
      <c r="AI15" s="14">
        <v>36</v>
      </c>
      <c r="AK15" s="45">
        <v>45</v>
      </c>
      <c r="AM15" s="25">
        <v>60</v>
      </c>
    </row>
    <row r="16" spans="1:39" s="2" customFormat="1">
      <c r="A16" s="9">
        <f t="shared" si="0"/>
        <v>6</v>
      </c>
      <c r="B16" s="10" t="s">
        <v>292</v>
      </c>
      <c r="C16" s="11" t="s">
        <v>16</v>
      </c>
      <c r="D16" s="12">
        <v>39689</v>
      </c>
      <c r="E16" s="47">
        <v>84</v>
      </c>
      <c r="F16" s="45">
        <v>50</v>
      </c>
      <c r="G16" s="47">
        <v>265</v>
      </c>
      <c r="H16" s="45">
        <v>60</v>
      </c>
      <c r="I16" s="47">
        <v>99</v>
      </c>
      <c r="J16" s="102"/>
      <c r="K16" s="47">
        <v>85</v>
      </c>
      <c r="L16" s="45">
        <v>30</v>
      </c>
      <c r="M16" s="47">
        <v>94</v>
      </c>
      <c r="N16" s="45">
        <v>13.5</v>
      </c>
      <c r="O16" s="47">
        <v>187</v>
      </c>
      <c r="P16" s="45">
        <v>16.5</v>
      </c>
      <c r="Q16" s="47">
        <v>87</v>
      </c>
      <c r="R16" s="45">
        <v>70</v>
      </c>
      <c r="S16" s="13">
        <v>85</v>
      </c>
      <c r="T16" s="14">
        <v>20</v>
      </c>
      <c r="U16" s="13">
        <v>86</v>
      </c>
      <c r="V16" s="14">
        <v>45</v>
      </c>
      <c r="W16" s="13">
        <v>88</v>
      </c>
      <c r="X16" s="102"/>
      <c r="Y16" s="13">
        <v>84</v>
      </c>
      <c r="Z16" s="14">
        <v>15</v>
      </c>
      <c r="AA16" s="15">
        <f>SUM(F16,H16+J16+L16+N16+R16+P16+T16+V16+X16+Z16)</f>
        <v>320</v>
      </c>
      <c r="AB16" s="9">
        <v>6</v>
      </c>
      <c r="AE16" s="14">
        <v>20</v>
      </c>
      <c r="AG16" s="14">
        <v>22</v>
      </c>
      <c r="AI16" s="14">
        <v>24</v>
      </c>
      <c r="AK16" s="45">
        <v>30</v>
      </c>
      <c r="AM16" s="25">
        <v>40</v>
      </c>
    </row>
    <row r="17" spans="1:39" s="2" customFormat="1">
      <c r="A17" s="9">
        <f t="shared" si="0"/>
        <v>7</v>
      </c>
      <c r="B17" s="10" t="s">
        <v>295</v>
      </c>
      <c r="C17" s="11" t="s">
        <v>13</v>
      </c>
      <c r="D17" s="12">
        <v>39469</v>
      </c>
      <c r="E17" s="47">
        <v>88</v>
      </c>
      <c r="F17" s="45">
        <v>30</v>
      </c>
      <c r="G17" s="47">
        <v>284</v>
      </c>
      <c r="H17" s="45">
        <v>18</v>
      </c>
      <c r="I17" s="47">
        <v>85</v>
      </c>
      <c r="J17" s="45">
        <v>70</v>
      </c>
      <c r="K17" s="47">
        <v>85</v>
      </c>
      <c r="L17" s="45">
        <v>30</v>
      </c>
      <c r="M17" s="47">
        <v>95</v>
      </c>
      <c r="N17" s="102"/>
      <c r="O17" s="47">
        <v>187</v>
      </c>
      <c r="P17" s="45">
        <v>16.5</v>
      </c>
      <c r="Q17" s="47">
        <v>105</v>
      </c>
      <c r="R17" s="45">
        <v>10</v>
      </c>
      <c r="S17" s="13">
        <v>82</v>
      </c>
      <c r="T17" s="14">
        <v>30</v>
      </c>
      <c r="U17" s="13">
        <v>90</v>
      </c>
      <c r="V17" s="14">
        <v>12</v>
      </c>
      <c r="W17" s="13">
        <v>81</v>
      </c>
      <c r="X17" s="14">
        <v>40</v>
      </c>
      <c r="Y17" s="13"/>
      <c r="Z17" s="14"/>
      <c r="AA17" s="15">
        <f>SUM(F17,H17+J17+L17+N17+R17+P17+T17+V17+X17+Z17)</f>
        <v>256.5</v>
      </c>
      <c r="AB17" s="9">
        <v>7</v>
      </c>
      <c r="AE17" s="14">
        <v>15</v>
      </c>
      <c r="AG17" s="14">
        <v>16.5</v>
      </c>
      <c r="AI17" s="14">
        <v>18</v>
      </c>
      <c r="AK17" s="45">
        <v>22.5</v>
      </c>
      <c r="AM17" s="25">
        <v>30</v>
      </c>
    </row>
    <row r="18" spans="1:39" s="2" customFormat="1">
      <c r="A18" s="9">
        <f t="shared" si="0"/>
        <v>8</v>
      </c>
      <c r="B18" s="10" t="s">
        <v>302</v>
      </c>
      <c r="C18" s="11" t="s">
        <v>13</v>
      </c>
      <c r="D18" s="12">
        <v>39699</v>
      </c>
      <c r="E18" s="47">
        <v>101</v>
      </c>
      <c r="F18" s="45">
        <v>8</v>
      </c>
      <c r="G18" s="47"/>
      <c r="H18" s="45"/>
      <c r="I18" s="47">
        <v>102</v>
      </c>
      <c r="J18" s="45">
        <v>8</v>
      </c>
      <c r="K18" s="47">
        <v>91</v>
      </c>
      <c r="L18" s="45">
        <v>13.5</v>
      </c>
      <c r="M18" s="47"/>
      <c r="N18" s="45"/>
      <c r="O18" s="47">
        <v>183</v>
      </c>
      <c r="P18" s="45">
        <v>22.5</v>
      </c>
      <c r="Q18" s="47">
        <v>90</v>
      </c>
      <c r="R18" s="45">
        <v>21.67</v>
      </c>
      <c r="S18" s="13">
        <v>100</v>
      </c>
      <c r="T18" s="102"/>
      <c r="U18" s="13">
        <v>81</v>
      </c>
      <c r="V18" s="25">
        <v>70</v>
      </c>
      <c r="W18" s="13">
        <v>80</v>
      </c>
      <c r="X18" s="14">
        <v>50</v>
      </c>
      <c r="Y18" s="13">
        <v>81</v>
      </c>
      <c r="Z18" s="14">
        <v>40</v>
      </c>
      <c r="AA18" s="15">
        <f>SUM(F18,H18+J18+L18+N18+R18+P18+T18+V18+X18+Z18)</f>
        <v>233.67000000000002</v>
      </c>
      <c r="AB18" s="9">
        <v>8</v>
      </c>
      <c r="AE18" s="14">
        <v>12</v>
      </c>
      <c r="AG18" s="14">
        <v>13.2</v>
      </c>
      <c r="AI18" s="14">
        <v>14.4</v>
      </c>
      <c r="AK18" s="45">
        <v>18</v>
      </c>
      <c r="AM18" s="25">
        <v>24</v>
      </c>
    </row>
    <row r="19" spans="1:39" s="2" customFormat="1">
      <c r="A19" s="9">
        <f t="shared" si="0"/>
        <v>9</v>
      </c>
      <c r="B19" s="10" t="s">
        <v>298</v>
      </c>
      <c r="C19" s="11" t="s">
        <v>12</v>
      </c>
      <c r="D19" s="12">
        <v>39638</v>
      </c>
      <c r="E19" s="47">
        <v>90</v>
      </c>
      <c r="F19" s="45">
        <v>15</v>
      </c>
      <c r="G19" s="47">
        <v>268</v>
      </c>
      <c r="H19" s="45">
        <v>45</v>
      </c>
      <c r="I19" s="47">
        <v>93</v>
      </c>
      <c r="J19" s="45">
        <v>20</v>
      </c>
      <c r="K19" s="47">
        <v>92</v>
      </c>
      <c r="L19" s="45">
        <v>10</v>
      </c>
      <c r="M19" s="47">
        <v>97</v>
      </c>
      <c r="N19" s="45">
        <v>7</v>
      </c>
      <c r="O19" s="47"/>
      <c r="P19" s="45"/>
      <c r="Q19" s="47">
        <v>88</v>
      </c>
      <c r="R19" s="45">
        <v>45</v>
      </c>
      <c r="S19" s="13">
        <v>89</v>
      </c>
      <c r="T19" s="14">
        <v>12</v>
      </c>
      <c r="U19" s="13">
        <v>87</v>
      </c>
      <c r="V19" s="14">
        <v>21.67</v>
      </c>
      <c r="W19" s="13">
        <v>86</v>
      </c>
      <c r="X19" s="14">
        <v>20</v>
      </c>
      <c r="Y19" s="13">
        <v>88</v>
      </c>
      <c r="Z19" s="102"/>
      <c r="AA19" s="15">
        <f>SUM(F19,H19+J19+L19+N19+R19+P19+T19+V19+X19+Z19)</f>
        <v>195.67000000000002</v>
      </c>
      <c r="AB19" s="9">
        <v>9</v>
      </c>
      <c r="AE19" s="14">
        <v>10</v>
      </c>
      <c r="AG19" s="14">
        <v>11</v>
      </c>
      <c r="AI19" s="14">
        <v>12</v>
      </c>
      <c r="AK19" s="45">
        <v>15</v>
      </c>
      <c r="AM19" s="25">
        <v>20</v>
      </c>
    </row>
    <row r="20" spans="1:39" s="2" customFormat="1">
      <c r="A20" s="9">
        <f t="shared" si="0"/>
        <v>10</v>
      </c>
      <c r="B20" s="10" t="s">
        <v>300</v>
      </c>
      <c r="C20" s="11" t="s">
        <v>12</v>
      </c>
      <c r="D20" s="12">
        <v>39755</v>
      </c>
      <c r="E20" s="47">
        <v>95</v>
      </c>
      <c r="F20" s="45">
        <v>10</v>
      </c>
      <c r="G20" s="47"/>
      <c r="H20" s="45"/>
      <c r="I20" s="47"/>
      <c r="J20" s="45"/>
      <c r="K20" s="47">
        <v>94</v>
      </c>
      <c r="L20" s="45">
        <v>8</v>
      </c>
      <c r="M20" s="47">
        <v>86</v>
      </c>
      <c r="N20" s="45">
        <v>45</v>
      </c>
      <c r="O20" s="47">
        <v>180</v>
      </c>
      <c r="P20" s="45">
        <v>30</v>
      </c>
      <c r="Q20" s="47"/>
      <c r="R20" s="45"/>
      <c r="S20" s="13">
        <v>88</v>
      </c>
      <c r="T20" s="14">
        <v>15</v>
      </c>
      <c r="U20" s="13">
        <v>94</v>
      </c>
      <c r="V20" s="14">
        <v>8</v>
      </c>
      <c r="W20" s="13">
        <v>93</v>
      </c>
      <c r="X20" s="102"/>
      <c r="Y20" s="13">
        <v>81</v>
      </c>
      <c r="Z20" s="14">
        <v>30</v>
      </c>
      <c r="AA20" s="15">
        <f>SUM(F20,H20+J20+L20+N20+R20+P20+T20+V20+X20+Z20)</f>
        <v>146</v>
      </c>
      <c r="AB20" s="9">
        <v>10</v>
      </c>
      <c r="AE20" s="14">
        <v>8</v>
      </c>
      <c r="AG20" s="14">
        <v>8.8000000000000007</v>
      </c>
      <c r="AI20" s="14">
        <v>9.6</v>
      </c>
      <c r="AK20" s="45">
        <v>12</v>
      </c>
      <c r="AM20" s="25">
        <v>16</v>
      </c>
    </row>
    <row r="21" spans="1:39" s="2" customFormat="1">
      <c r="A21" s="9">
        <f t="shared" si="0"/>
        <v>11</v>
      </c>
      <c r="B21" s="10" t="s">
        <v>296</v>
      </c>
      <c r="C21" s="11" t="s">
        <v>15</v>
      </c>
      <c r="D21" s="12">
        <v>39499</v>
      </c>
      <c r="E21" s="47">
        <v>89</v>
      </c>
      <c r="F21" s="45">
        <v>20</v>
      </c>
      <c r="G21" s="47"/>
      <c r="H21" s="45"/>
      <c r="I21" s="47">
        <v>90</v>
      </c>
      <c r="J21" s="45">
        <v>35</v>
      </c>
      <c r="K21" s="47"/>
      <c r="L21" s="45"/>
      <c r="M21" s="47">
        <v>94</v>
      </c>
      <c r="N21" s="45">
        <v>13.5</v>
      </c>
      <c r="O21" s="47"/>
      <c r="P21" s="45"/>
      <c r="Q21" s="47"/>
      <c r="R21" s="45"/>
      <c r="S21" s="13"/>
      <c r="T21" s="14"/>
      <c r="U21" s="13"/>
      <c r="V21" s="14"/>
      <c r="W21" s="13"/>
      <c r="X21" s="14"/>
      <c r="Y21" s="13"/>
      <c r="Z21" s="14"/>
      <c r="AA21" s="15">
        <f>SUM(F21,H21+J21+L21+N21+R21+P21+T21+V21+X21+Z21)</f>
        <v>68.5</v>
      </c>
      <c r="AB21" s="9">
        <v>11</v>
      </c>
      <c r="AE21" s="14">
        <v>6</v>
      </c>
      <c r="AG21" s="14">
        <v>6.6</v>
      </c>
      <c r="AI21" s="14">
        <v>7.2</v>
      </c>
      <c r="AK21" s="45">
        <v>9</v>
      </c>
      <c r="AM21" s="25">
        <v>12</v>
      </c>
    </row>
    <row r="22" spans="1:39" s="2" customFormat="1">
      <c r="A22" s="9">
        <f t="shared" si="0"/>
        <v>12</v>
      </c>
      <c r="B22" s="10" t="s">
        <v>309</v>
      </c>
      <c r="C22" s="11" t="s">
        <v>12</v>
      </c>
      <c r="D22" s="12">
        <v>39785</v>
      </c>
      <c r="E22" s="47">
        <v>112</v>
      </c>
      <c r="F22" s="45">
        <v>3</v>
      </c>
      <c r="G22" s="47">
        <v>311</v>
      </c>
      <c r="H22" s="46">
        <v>12</v>
      </c>
      <c r="I22" s="47"/>
      <c r="J22" s="45"/>
      <c r="K22" s="47">
        <v>114</v>
      </c>
      <c r="L22" s="45">
        <v>3</v>
      </c>
      <c r="M22" s="47">
        <v>107</v>
      </c>
      <c r="N22" s="45">
        <v>1.5</v>
      </c>
      <c r="O22" s="47">
        <v>211</v>
      </c>
      <c r="P22" s="45">
        <v>12</v>
      </c>
      <c r="Q22" s="47">
        <v>107</v>
      </c>
      <c r="R22" s="45">
        <v>5</v>
      </c>
      <c r="S22" s="13">
        <v>101</v>
      </c>
      <c r="T22" s="14">
        <v>4.33</v>
      </c>
      <c r="U22" s="13">
        <v>118</v>
      </c>
      <c r="V22" s="102"/>
      <c r="W22" s="13">
        <v>119</v>
      </c>
      <c r="X22" s="14">
        <v>3</v>
      </c>
      <c r="Y22" s="13">
        <v>99</v>
      </c>
      <c r="Z22" s="14">
        <v>6</v>
      </c>
      <c r="AA22" s="15">
        <f>SUM(F22,H22+J22+L22+N22+R22+P22+T22+V22+X22+Z22)</f>
        <v>49.83</v>
      </c>
      <c r="AB22" s="9">
        <v>12</v>
      </c>
      <c r="AE22" s="14">
        <v>4</v>
      </c>
      <c r="AG22" s="14">
        <v>4.4000000000000004</v>
      </c>
      <c r="AI22" s="14">
        <v>4.8</v>
      </c>
      <c r="AK22" s="45">
        <v>6</v>
      </c>
      <c r="AM22" s="25">
        <v>8</v>
      </c>
    </row>
    <row r="23" spans="1:39" s="2" customFormat="1">
      <c r="A23" s="9">
        <f>AB23</f>
        <v>13</v>
      </c>
      <c r="B23" s="10" t="s">
        <v>226</v>
      </c>
      <c r="C23" s="11" t="s">
        <v>15</v>
      </c>
      <c r="D23" s="12">
        <v>39381</v>
      </c>
      <c r="E23" s="47"/>
      <c r="F23" s="45"/>
      <c r="G23" s="47"/>
      <c r="H23" s="46"/>
      <c r="I23" s="47">
        <v>104</v>
      </c>
      <c r="J23" s="45">
        <v>6</v>
      </c>
      <c r="K23" s="47">
        <v>99</v>
      </c>
      <c r="L23" s="45">
        <v>6</v>
      </c>
      <c r="M23" s="47">
        <v>87</v>
      </c>
      <c r="N23" s="45">
        <v>30</v>
      </c>
      <c r="O23" s="47"/>
      <c r="P23" s="45"/>
      <c r="Q23" s="47"/>
      <c r="R23" s="45"/>
      <c r="S23" s="13">
        <v>103</v>
      </c>
      <c r="T23" s="14">
        <v>2</v>
      </c>
      <c r="U23" s="13"/>
      <c r="V23" s="14"/>
      <c r="W23" s="13"/>
      <c r="X23" s="14"/>
      <c r="Y23" s="13"/>
      <c r="Z23" s="14"/>
      <c r="AA23" s="15">
        <f>SUM(F23,H23+J23+L23+N23+R23+P23+T23+V23+X23+Z23)</f>
        <v>44</v>
      </c>
      <c r="AB23" s="9">
        <v>13</v>
      </c>
      <c r="AE23" s="14">
        <v>3</v>
      </c>
      <c r="AG23" s="14">
        <v>3.3</v>
      </c>
      <c r="AI23" s="14">
        <v>3.6</v>
      </c>
      <c r="AK23" s="45">
        <v>4.5</v>
      </c>
      <c r="AM23" s="25">
        <v>6</v>
      </c>
    </row>
    <row r="24" spans="1:39" s="2" customFormat="1">
      <c r="A24" s="9">
        <f t="shared" si="0"/>
        <v>14</v>
      </c>
      <c r="B24" s="10" t="s">
        <v>305</v>
      </c>
      <c r="C24" s="11" t="s">
        <v>13</v>
      </c>
      <c r="D24" s="12">
        <v>39774</v>
      </c>
      <c r="E24" s="47">
        <v>104</v>
      </c>
      <c r="F24" s="45">
        <v>6</v>
      </c>
      <c r="G24" s="47"/>
      <c r="H24" s="46"/>
      <c r="I24" s="47">
        <v>116</v>
      </c>
      <c r="J24" s="46">
        <v>2</v>
      </c>
      <c r="K24" s="47"/>
      <c r="L24" s="45"/>
      <c r="M24" s="47">
        <v>107</v>
      </c>
      <c r="N24" s="45">
        <v>1.5</v>
      </c>
      <c r="O24" s="47">
        <v>215</v>
      </c>
      <c r="P24" s="45">
        <v>9</v>
      </c>
      <c r="Q24" s="47">
        <v>107</v>
      </c>
      <c r="R24" s="45">
        <v>5</v>
      </c>
      <c r="S24" s="13">
        <v>115</v>
      </c>
      <c r="T24" s="102"/>
      <c r="U24" s="13">
        <v>104</v>
      </c>
      <c r="V24" s="14">
        <v>5</v>
      </c>
      <c r="W24" s="13">
        <v>99</v>
      </c>
      <c r="X24" s="14">
        <v>4</v>
      </c>
      <c r="Y24" s="13">
        <v>94</v>
      </c>
      <c r="Z24" s="14">
        <v>8</v>
      </c>
      <c r="AA24" s="15">
        <f>SUM(F24,H24+J24+L24+N24+R24+P24+T24+V24+X24+Z24)</f>
        <v>40.5</v>
      </c>
      <c r="AB24" s="9">
        <v>14</v>
      </c>
      <c r="AE24" s="14">
        <v>2</v>
      </c>
      <c r="AG24" s="14">
        <v>2.2000000000000002</v>
      </c>
      <c r="AI24" s="14">
        <v>2.4</v>
      </c>
      <c r="AK24" s="45">
        <v>3</v>
      </c>
      <c r="AM24" s="25">
        <v>4</v>
      </c>
    </row>
    <row r="25" spans="1:39" s="2" customFormat="1">
      <c r="A25" s="9">
        <f t="shared" si="0"/>
        <v>15</v>
      </c>
      <c r="B25" s="10" t="s">
        <v>326</v>
      </c>
      <c r="C25" s="11" t="s">
        <v>327</v>
      </c>
      <c r="D25" s="12">
        <v>39777</v>
      </c>
      <c r="E25" s="47"/>
      <c r="F25" s="45"/>
      <c r="G25" s="47">
        <v>337</v>
      </c>
      <c r="H25" s="46">
        <v>9</v>
      </c>
      <c r="I25" s="47"/>
      <c r="J25" s="46"/>
      <c r="K25" s="47">
        <v>103</v>
      </c>
      <c r="L25" s="45">
        <v>4</v>
      </c>
      <c r="M25" s="47">
        <v>102</v>
      </c>
      <c r="N25" s="45">
        <v>3.5</v>
      </c>
      <c r="O25" s="47"/>
      <c r="P25" s="45"/>
      <c r="Q25" s="47">
        <v>108</v>
      </c>
      <c r="R25" s="45">
        <v>3</v>
      </c>
      <c r="S25" s="13">
        <v>101</v>
      </c>
      <c r="T25" s="14">
        <v>4.33</v>
      </c>
      <c r="U25" s="13"/>
      <c r="V25" s="14"/>
      <c r="W25" s="13">
        <v>93</v>
      </c>
      <c r="X25" s="14">
        <v>7</v>
      </c>
      <c r="Y25" s="13">
        <v>110</v>
      </c>
      <c r="Z25" s="14">
        <v>3</v>
      </c>
      <c r="AA25" s="15">
        <f>SUM(F25,H25+J25+L25+N25+R25+P25+T25+V25+X25+Z25)</f>
        <v>33.83</v>
      </c>
      <c r="AB25" s="9">
        <v>15</v>
      </c>
      <c r="AE25" s="14">
        <v>1</v>
      </c>
      <c r="AG25" s="14">
        <v>1.1000000000000001</v>
      </c>
      <c r="AI25" s="14">
        <v>1.2</v>
      </c>
      <c r="AK25" s="45">
        <v>1.5</v>
      </c>
      <c r="AM25" s="25">
        <v>2</v>
      </c>
    </row>
    <row r="26" spans="1:39" s="2" customFormat="1">
      <c r="A26" s="9">
        <f t="shared" si="0"/>
        <v>16</v>
      </c>
      <c r="B26" s="10" t="s">
        <v>209</v>
      </c>
      <c r="C26" s="11" t="s">
        <v>16</v>
      </c>
      <c r="D26" s="12">
        <v>39183</v>
      </c>
      <c r="E26" s="47">
        <v>105</v>
      </c>
      <c r="F26" s="45">
        <v>4</v>
      </c>
      <c r="G26" s="47">
        <v>289</v>
      </c>
      <c r="H26" s="46">
        <v>15</v>
      </c>
      <c r="I26" s="47">
        <v>98</v>
      </c>
      <c r="J26" s="46">
        <v>13.5</v>
      </c>
      <c r="K26" s="47"/>
      <c r="L26" s="45"/>
      <c r="M26" s="47"/>
      <c r="N26" s="45"/>
      <c r="O26" s="47"/>
      <c r="P26" s="45"/>
      <c r="Q26" s="47"/>
      <c r="R26" s="45"/>
      <c r="S26" s="13"/>
      <c r="T26" s="14"/>
      <c r="U26" s="13"/>
      <c r="V26" s="25"/>
      <c r="W26" s="13"/>
      <c r="X26" s="14"/>
      <c r="Y26" s="13"/>
      <c r="Z26" s="14"/>
      <c r="AA26" s="15">
        <f>SUM(F26,H26+J26+L26+N26+R26+P26+T26+V26+X26+Z26)</f>
        <v>32.5</v>
      </c>
      <c r="AB26" s="9">
        <v>16</v>
      </c>
      <c r="AE26" s="16">
        <f>SUM(AE11:AE25)</f>
        <v>371</v>
      </c>
      <c r="AG26" s="16">
        <f>SUM(AG11:AG25)</f>
        <v>408.1</v>
      </c>
      <c r="AI26" s="16">
        <f>SUM(AI11:AI25)</f>
        <v>445.2</v>
      </c>
      <c r="AK26" s="16">
        <f>SUM(AK11:AK25)</f>
        <v>556.5</v>
      </c>
      <c r="AM26" s="16">
        <f>SUM(AM11:AM25)</f>
        <v>742</v>
      </c>
    </row>
    <row r="27" spans="1:39" s="2" customFormat="1">
      <c r="A27" s="9">
        <f t="shared" si="0"/>
        <v>17</v>
      </c>
      <c r="B27" s="10" t="s">
        <v>337</v>
      </c>
      <c r="C27" s="11" t="s">
        <v>19</v>
      </c>
      <c r="D27" s="12">
        <v>39643</v>
      </c>
      <c r="E27" s="47"/>
      <c r="F27" s="45"/>
      <c r="G27" s="47"/>
      <c r="H27" s="46"/>
      <c r="I27" s="47"/>
      <c r="J27" s="46"/>
      <c r="K27" s="47"/>
      <c r="L27" s="45"/>
      <c r="M27" s="47">
        <v>116</v>
      </c>
      <c r="N27" s="45">
        <v>0.5</v>
      </c>
      <c r="O27" s="47"/>
      <c r="P27" s="45"/>
      <c r="Q27" s="47">
        <v>106</v>
      </c>
      <c r="R27" s="45">
        <v>8</v>
      </c>
      <c r="S27" s="13">
        <v>96</v>
      </c>
      <c r="T27" s="14">
        <v>10</v>
      </c>
      <c r="U27" s="13">
        <v>104</v>
      </c>
      <c r="V27" s="25">
        <v>5</v>
      </c>
      <c r="W27" s="13"/>
      <c r="X27" s="14"/>
      <c r="Y27" s="13"/>
      <c r="Z27" s="14"/>
      <c r="AA27" s="15">
        <f>SUM(F27,H27+J27+L27+N27+R27+P27+T27+V27+X27+Z27)</f>
        <v>23.5</v>
      </c>
      <c r="AB27" s="9">
        <v>17</v>
      </c>
    </row>
    <row r="28" spans="1:39" s="2" customFormat="1">
      <c r="A28" s="9">
        <f t="shared" si="0"/>
        <v>18</v>
      </c>
      <c r="B28" s="10" t="s">
        <v>232</v>
      </c>
      <c r="C28" s="11" t="s">
        <v>15</v>
      </c>
      <c r="D28" s="12">
        <v>39320</v>
      </c>
      <c r="E28" s="47"/>
      <c r="F28" s="45"/>
      <c r="G28" s="47"/>
      <c r="H28" s="46"/>
      <c r="I28" s="47"/>
      <c r="J28" s="46"/>
      <c r="K28" s="47"/>
      <c r="L28" s="45"/>
      <c r="M28" s="47">
        <v>97</v>
      </c>
      <c r="N28" s="45">
        <v>7</v>
      </c>
      <c r="O28" s="47"/>
      <c r="P28" s="45"/>
      <c r="Q28" s="47"/>
      <c r="R28" s="45"/>
      <c r="S28" s="13"/>
      <c r="T28" s="14"/>
      <c r="U28" s="13"/>
      <c r="V28" s="25"/>
      <c r="W28" s="13"/>
      <c r="X28" s="14"/>
      <c r="Y28" s="13"/>
      <c r="Z28" s="14"/>
      <c r="AA28" s="15">
        <f>SUM(F28,H28+J28+L28+N28+R28+P28+T28+V28+X28+Z28)</f>
        <v>7</v>
      </c>
      <c r="AB28" s="9">
        <v>18</v>
      </c>
    </row>
    <row r="29" spans="1:39" s="2" customFormat="1">
      <c r="A29" s="9">
        <f t="shared" si="0"/>
        <v>19</v>
      </c>
      <c r="B29" s="10" t="s">
        <v>336</v>
      </c>
      <c r="C29" s="11" t="s">
        <v>12</v>
      </c>
      <c r="D29" s="12">
        <v>39638</v>
      </c>
      <c r="E29" s="47"/>
      <c r="F29" s="45"/>
      <c r="G29" s="47"/>
      <c r="H29" s="46"/>
      <c r="I29" s="47"/>
      <c r="J29" s="46"/>
      <c r="K29" s="47"/>
      <c r="L29" s="45"/>
      <c r="M29" s="47">
        <v>102</v>
      </c>
      <c r="N29" s="45">
        <v>3.5</v>
      </c>
      <c r="O29" s="47"/>
      <c r="P29" s="45"/>
      <c r="Q29" s="47">
        <v>123</v>
      </c>
      <c r="R29" s="45">
        <v>2</v>
      </c>
      <c r="S29" s="13">
        <v>107</v>
      </c>
      <c r="T29" s="14">
        <v>1</v>
      </c>
      <c r="U29" s="13"/>
      <c r="V29" s="25"/>
      <c r="W29" s="13"/>
      <c r="X29" s="14"/>
      <c r="Y29" s="13"/>
      <c r="Z29" s="14"/>
      <c r="AA29" s="15">
        <f>SUM(F29,H29+J29+L29+N29+R29+P29+T29+V29+X29+Z29)</f>
        <v>6.5</v>
      </c>
      <c r="AB29" s="9">
        <v>19</v>
      </c>
    </row>
    <row r="30" spans="1:39" s="2" customFormat="1">
      <c r="A30" s="9">
        <f t="shared" si="0"/>
        <v>20</v>
      </c>
      <c r="B30" s="10" t="s">
        <v>227</v>
      </c>
      <c r="C30" s="11" t="s">
        <v>14</v>
      </c>
      <c r="D30" s="12">
        <v>39088</v>
      </c>
      <c r="E30" s="47"/>
      <c r="F30" s="45"/>
      <c r="G30" s="47"/>
      <c r="H30" s="46"/>
      <c r="I30" s="47"/>
      <c r="J30" s="46"/>
      <c r="K30" s="47"/>
      <c r="L30" s="45"/>
      <c r="M30" s="47"/>
      <c r="N30" s="45"/>
      <c r="O30" s="47"/>
      <c r="P30" s="45"/>
      <c r="Q30" s="47"/>
      <c r="R30" s="45"/>
      <c r="S30" s="13">
        <v>101</v>
      </c>
      <c r="T30" s="14">
        <v>4.33</v>
      </c>
      <c r="U30" s="13"/>
      <c r="V30" s="25"/>
      <c r="W30" s="13"/>
      <c r="X30" s="14"/>
      <c r="Y30" s="13"/>
      <c r="Z30" s="14"/>
      <c r="AA30" s="15">
        <f>SUM(F30,H30+J30+L30+N30+R30+P30+T30+V30+X30+Z30)</f>
        <v>4.33</v>
      </c>
      <c r="AB30" s="9">
        <v>20</v>
      </c>
    </row>
    <row r="31" spans="1:39" s="2" customFormat="1">
      <c r="A31" s="9">
        <f t="shared" si="0"/>
        <v>21</v>
      </c>
      <c r="B31" s="10" t="s">
        <v>362</v>
      </c>
      <c r="C31" s="11" t="s">
        <v>14</v>
      </c>
      <c r="D31" s="12">
        <v>39281</v>
      </c>
      <c r="E31" s="47"/>
      <c r="F31" s="45"/>
      <c r="G31" s="47"/>
      <c r="H31" s="46"/>
      <c r="I31" s="47"/>
      <c r="J31" s="46"/>
      <c r="K31" s="47"/>
      <c r="L31" s="45"/>
      <c r="M31" s="47"/>
      <c r="N31" s="45"/>
      <c r="O31" s="47"/>
      <c r="P31" s="45"/>
      <c r="Q31" s="47"/>
      <c r="R31" s="45"/>
      <c r="S31" s="13"/>
      <c r="T31" s="14"/>
      <c r="U31" s="13"/>
      <c r="V31" s="25"/>
      <c r="W31" s="13"/>
      <c r="X31" s="14"/>
      <c r="Y31" s="13">
        <v>99</v>
      </c>
      <c r="Z31" s="14">
        <v>4</v>
      </c>
      <c r="AA31" s="15">
        <f>SUM(F31,H31+J31+L31+N31+R31+P31+T31+V31+X31+Z31)</f>
        <v>4</v>
      </c>
      <c r="AB31" s="9">
        <v>21</v>
      </c>
    </row>
    <row r="32" spans="1:39" s="2" customFormat="1">
      <c r="A32" s="9">
        <f t="shared" si="0"/>
        <v>22</v>
      </c>
      <c r="B32" s="10" t="s">
        <v>330</v>
      </c>
      <c r="C32" s="11" t="s">
        <v>14</v>
      </c>
      <c r="D32" s="12">
        <v>39762</v>
      </c>
      <c r="E32" s="47"/>
      <c r="F32" s="45"/>
      <c r="G32" s="47"/>
      <c r="H32" s="46"/>
      <c r="I32" s="47">
        <v>106</v>
      </c>
      <c r="J32" s="46">
        <v>3</v>
      </c>
      <c r="K32" s="47"/>
      <c r="L32" s="45"/>
      <c r="M32" s="47"/>
      <c r="N32" s="45"/>
      <c r="O32" s="47"/>
      <c r="P32" s="45"/>
      <c r="Q32" s="47"/>
      <c r="R32" s="45"/>
      <c r="S32" s="13">
        <v>114</v>
      </c>
      <c r="T32" s="14">
        <v>0.5</v>
      </c>
      <c r="U32" s="13"/>
      <c r="V32" s="25"/>
      <c r="W32" s="13"/>
      <c r="X32" s="14"/>
      <c r="Y32" s="13"/>
      <c r="Z32" s="14"/>
      <c r="AA32" s="15">
        <f>SUM(F32,H32+J32+L32+N32+R32+P32+T32+V32+X32+Z32)</f>
        <v>3.5</v>
      </c>
      <c r="AB32" s="9">
        <v>22</v>
      </c>
    </row>
    <row r="33" spans="1:28" s="2" customFormat="1">
      <c r="A33" s="9">
        <f t="shared" si="0"/>
        <v>23</v>
      </c>
      <c r="B33" s="10" t="s">
        <v>358</v>
      </c>
      <c r="C33" s="11" t="s">
        <v>31</v>
      </c>
      <c r="D33" s="12">
        <v>39709</v>
      </c>
      <c r="E33" s="47"/>
      <c r="F33" s="45"/>
      <c r="G33" s="47"/>
      <c r="H33" s="46"/>
      <c r="I33" s="47"/>
      <c r="J33" s="46"/>
      <c r="K33" s="47"/>
      <c r="L33" s="45"/>
      <c r="M33" s="47"/>
      <c r="N33" s="45"/>
      <c r="O33" s="47"/>
      <c r="P33" s="45"/>
      <c r="Q33" s="47"/>
      <c r="R33" s="45"/>
      <c r="S33" s="13"/>
      <c r="T33" s="14"/>
      <c r="U33" s="13"/>
      <c r="V33" s="25"/>
      <c r="W33" s="13">
        <v>119</v>
      </c>
      <c r="X33" s="14">
        <v>2</v>
      </c>
      <c r="Y33" s="13"/>
      <c r="Z33" s="14"/>
      <c r="AA33" s="15">
        <f>SUM(F33,H33+J33+L33+N33+R33+P33+T33+V33+X33+Z33)</f>
        <v>2</v>
      </c>
      <c r="AB33" s="9">
        <v>23</v>
      </c>
    </row>
    <row r="34" spans="1:28" s="2" customFormat="1">
      <c r="A34" s="9">
        <f t="shared" si="0"/>
        <v>23</v>
      </c>
      <c r="B34" s="10" t="s">
        <v>310</v>
      </c>
      <c r="C34" s="11" t="s">
        <v>13</v>
      </c>
      <c r="D34" s="12">
        <v>39577</v>
      </c>
      <c r="E34" s="47">
        <v>116</v>
      </c>
      <c r="F34" s="45">
        <v>2</v>
      </c>
      <c r="G34" s="47"/>
      <c r="H34" s="46"/>
      <c r="I34" s="47"/>
      <c r="J34" s="46"/>
      <c r="K34" s="47"/>
      <c r="L34" s="45"/>
      <c r="M34" s="47"/>
      <c r="N34" s="45"/>
      <c r="O34" s="47"/>
      <c r="P34" s="45"/>
      <c r="Q34" s="47"/>
      <c r="R34" s="45"/>
      <c r="S34" s="13"/>
      <c r="T34" s="14"/>
      <c r="U34" s="13"/>
      <c r="V34" s="25"/>
      <c r="W34" s="13"/>
      <c r="X34" s="14"/>
      <c r="Y34" s="13"/>
      <c r="Z34" s="14"/>
      <c r="AA34" s="15">
        <f>SUM(F34,H34+J34+L34+N34+R34+P34+T34+V34+X34+Z34)</f>
        <v>2</v>
      </c>
      <c r="AB34" s="9">
        <v>23</v>
      </c>
    </row>
    <row r="35" spans="1:28" s="2" customFormat="1">
      <c r="A35" s="9">
        <f t="shared" si="0"/>
        <v>25</v>
      </c>
      <c r="B35" s="10" t="s">
        <v>348</v>
      </c>
      <c r="C35" s="11" t="s">
        <v>14</v>
      </c>
      <c r="D35" s="12">
        <v>39810</v>
      </c>
      <c r="E35" s="47"/>
      <c r="F35" s="45"/>
      <c r="G35" s="47"/>
      <c r="H35" s="46"/>
      <c r="I35" s="47"/>
      <c r="J35" s="46"/>
      <c r="K35" s="47"/>
      <c r="L35" s="45"/>
      <c r="M35" s="47"/>
      <c r="N35" s="45"/>
      <c r="O35" s="47"/>
      <c r="P35" s="45"/>
      <c r="Q35" s="47"/>
      <c r="R35" s="45"/>
      <c r="S35" s="13">
        <v>133</v>
      </c>
      <c r="T35" s="14">
        <v>0.5</v>
      </c>
      <c r="U35" s="13"/>
      <c r="V35" s="14"/>
      <c r="W35" s="13"/>
      <c r="X35" s="14"/>
      <c r="Y35" s="13"/>
      <c r="Z35" s="14"/>
      <c r="AA35" s="15">
        <f>SUM(F35,H35+J35+L35+N35+R35+P35+T35+V35+X35+Z35)</f>
        <v>0.5</v>
      </c>
      <c r="AB35" s="9">
        <v>25</v>
      </c>
    </row>
    <row r="36" spans="1:28" s="2" customFormat="1" hidden="1">
      <c r="A36" s="9">
        <f t="shared" si="0"/>
        <v>26</v>
      </c>
      <c r="B36" s="10"/>
      <c r="C36" s="11"/>
      <c r="D36" s="12"/>
      <c r="E36" s="47"/>
      <c r="F36" s="45"/>
      <c r="G36" s="47"/>
      <c r="H36" s="46"/>
      <c r="I36" s="47"/>
      <c r="J36" s="46"/>
      <c r="K36" s="47"/>
      <c r="L36" s="45"/>
      <c r="M36" s="47"/>
      <c r="N36" s="45"/>
      <c r="O36" s="47"/>
      <c r="P36" s="45"/>
      <c r="Q36" s="47"/>
      <c r="R36" s="45"/>
      <c r="S36" s="13"/>
      <c r="T36" s="14"/>
      <c r="U36" s="13"/>
      <c r="V36" s="14"/>
      <c r="W36" s="13"/>
      <c r="X36" s="14"/>
      <c r="Y36" s="13"/>
      <c r="Z36" s="14"/>
      <c r="AA36" s="15">
        <f>SUM(F36,H36+J36+L36+N36+R36+P36+T36+V36+X36+Z36)</f>
        <v>0</v>
      </c>
      <c r="AB36" s="9">
        <v>26</v>
      </c>
    </row>
    <row r="37" spans="1:28" s="2" customFormat="1" hidden="1">
      <c r="A37" s="9">
        <f t="shared" si="0"/>
        <v>27</v>
      </c>
      <c r="B37" s="10"/>
      <c r="C37" s="11"/>
      <c r="D37" s="12"/>
      <c r="E37" s="47"/>
      <c r="F37" s="45"/>
      <c r="G37" s="47"/>
      <c r="H37" s="46"/>
      <c r="I37" s="47"/>
      <c r="J37" s="46"/>
      <c r="K37" s="47"/>
      <c r="L37" s="45"/>
      <c r="M37" s="47"/>
      <c r="N37" s="45"/>
      <c r="O37" s="47"/>
      <c r="P37" s="45"/>
      <c r="Q37" s="47"/>
      <c r="R37" s="45"/>
      <c r="S37" s="13"/>
      <c r="T37" s="14"/>
      <c r="U37" s="13"/>
      <c r="V37" s="14"/>
      <c r="W37" s="13"/>
      <c r="X37" s="14"/>
      <c r="Y37" s="13"/>
      <c r="Z37" s="14"/>
      <c r="AA37" s="15">
        <f>SUM(F37,H37+J37+L37+N37+R37+P37+T37+V37+X37+Z37)</f>
        <v>0</v>
      </c>
      <c r="AB37" s="9">
        <v>27</v>
      </c>
    </row>
    <row r="38" spans="1:28" s="2" customFormat="1" hidden="1">
      <c r="A38" s="9">
        <f t="shared" si="0"/>
        <v>28</v>
      </c>
      <c r="B38" s="10"/>
      <c r="C38" s="11"/>
      <c r="D38" s="12"/>
      <c r="E38" s="47"/>
      <c r="F38" s="45"/>
      <c r="G38" s="47"/>
      <c r="H38" s="46"/>
      <c r="I38" s="47"/>
      <c r="J38" s="46"/>
      <c r="K38" s="47"/>
      <c r="L38" s="45"/>
      <c r="M38" s="47"/>
      <c r="N38" s="45"/>
      <c r="O38" s="47"/>
      <c r="P38" s="45"/>
      <c r="Q38" s="47"/>
      <c r="R38" s="45"/>
      <c r="S38" s="13"/>
      <c r="T38" s="14"/>
      <c r="U38" s="13"/>
      <c r="V38" s="14"/>
      <c r="W38" s="13"/>
      <c r="X38" s="14"/>
      <c r="Y38" s="13"/>
      <c r="Z38" s="14"/>
      <c r="AA38" s="15">
        <f>SUM(F38,H38+J38+L38+N38+R38+P38+T38+V38+X38+Z38)</f>
        <v>0</v>
      </c>
      <c r="AB38" s="9">
        <v>28</v>
      </c>
    </row>
    <row r="39" spans="1:28" s="2" customFormat="1" hidden="1">
      <c r="A39" s="9">
        <f t="shared" si="0"/>
        <v>29</v>
      </c>
      <c r="B39" s="10"/>
      <c r="C39" s="11"/>
      <c r="D39" s="12"/>
      <c r="E39" s="47"/>
      <c r="F39" s="45"/>
      <c r="G39" s="47"/>
      <c r="H39" s="46"/>
      <c r="I39" s="47"/>
      <c r="J39" s="46"/>
      <c r="K39" s="47"/>
      <c r="L39" s="45"/>
      <c r="M39" s="47"/>
      <c r="N39" s="45"/>
      <c r="O39" s="47"/>
      <c r="P39" s="45"/>
      <c r="Q39" s="47"/>
      <c r="R39" s="45"/>
      <c r="S39" s="13"/>
      <c r="T39" s="14"/>
      <c r="U39" s="13"/>
      <c r="V39" s="14"/>
      <c r="W39" s="13"/>
      <c r="X39" s="14"/>
      <c r="Y39" s="13"/>
      <c r="Z39" s="14"/>
      <c r="AA39" s="15">
        <f>SUM(F39,H39+J39+L39+N39+R39+P39+T39+V39+X39+Z39)</f>
        <v>0</v>
      </c>
      <c r="AB39" s="9">
        <v>29</v>
      </c>
    </row>
    <row r="40" spans="1:28" s="2" customFormat="1" hidden="1">
      <c r="A40" s="9">
        <f t="shared" si="0"/>
        <v>30</v>
      </c>
      <c r="B40" s="10"/>
      <c r="C40" s="11"/>
      <c r="D40" s="12"/>
      <c r="E40" s="47"/>
      <c r="F40" s="45"/>
      <c r="G40" s="47"/>
      <c r="H40" s="46"/>
      <c r="I40" s="47"/>
      <c r="J40" s="46"/>
      <c r="K40" s="47"/>
      <c r="L40" s="45"/>
      <c r="M40" s="47"/>
      <c r="N40" s="45"/>
      <c r="O40" s="47"/>
      <c r="P40" s="45"/>
      <c r="Q40" s="47"/>
      <c r="R40" s="45"/>
      <c r="S40" s="13"/>
      <c r="T40" s="14"/>
      <c r="U40" s="13"/>
      <c r="V40" s="14"/>
      <c r="W40" s="13"/>
      <c r="X40" s="14"/>
      <c r="Y40" s="13"/>
      <c r="Z40" s="14"/>
      <c r="AA40" s="15">
        <f>SUM(F40,H40+J40+L40+N40+R40+P40+T40+V40+X40+Z40)</f>
        <v>0</v>
      </c>
      <c r="AB40" s="9">
        <v>30</v>
      </c>
    </row>
    <row r="41" spans="1:28" s="2" customFormat="1" hidden="1">
      <c r="A41" s="9">
        <f t="shared" si="0"/>
        <v>31</v>
      </c>
      <c r="B41" s="10"/>
      <c r="C41" s="11"/>
      <c r="D41" s="12"/>
      <c r="E41" s="47"/>
      <c r="F41" s="45"/>
      <c r="G41" s="47"/>
      <c r="H41" s="46"/>
      <c r="I41" s="47"/>
      <c r="J41" s="46"/>
      <c r="K41" s="47"/>
      <c r="L41" s="45"/>
      <c r="M41" s="47"/>
      <c r="N41" s="45"/>
      <c r="O41" s="47"/>
      <c r="P41" s="45"/>
      <c r="Q41" s="47"/>
      <c r="R41" s="45"/>
      <c r="S41" s="13"/>
      <c r="T41" s="14"/>
      <c r="U41" s="13"/>
      <c r="V41" s="14"/>
      <c r="W41" s="13"/>
      <c r="X41" s="14"/>
      <c r="Y41" s="13"/>
      <c r="Z41" s="14"/>
      <c r="AA41" s="15">
        <f>SUM(F41,H41+J41+L41+N41+R41+P41+T41+V41+X41+Z41)</f>
        <v>0</v>
      </c>
      <c r="AB41" s="9">
        <v>31</v>
      </c>
    </row>
    <row r="42" spans="1:28" s="2" customFormat="1" hidden="1">
      <c r="A42" s="9">
        <f t="shared" si="0"/>
        <v>32</v>
      </c>
      <c r="B42" s="10"/>
      <c r="C42" s="11"/>
      <c r="D42" s="12"/>
      <c r="E42" s="47"/>
      <c r="F42" s="45"/>
      <c r="G42" s="47"/>
      <c r="H42" s="46"/>
      <c r="I42" s="47"/>
      <c r="J42" s="46"/>
      <c r="K42" s="47"/>
      <c r="L42" s="45"/>
      <c r="M42" s="47"/>
      <c r="N42" s="45"/>
      <c r="O42" s="47"/>
      <c r="P42" s="45"/>
      <c r="Q42" s="47"/>
      <c r="R42" s="45"/>
      <c r="S42" s="13"/>
      <c r="T42" s="14"/>
      <c r="U42" s="13"/>
      <c r="V42" s="14"/>
      <c r="W42" s="13"/>
      <c r="X42" s="14"/>
      <c r="Y42" s="13"/>
      <c r="Z42" s="14"/>
      <c r="AA42" s="15">
        <f>SUM(F42,H42+J42+L42+N42+R42+P42+T42+V42+X42+Z42)</f>
        <v>0</v>
      </c>
      <c r="AB42" s="9">
        <v>32</v>
      </c>
    </row>
    <row r="43" spans="1:28" s="2" customFormat="1" hidden="1">
      <c r="A43" s="9">
        <f t="shared" si="0"/>
        <v>33</v>
      </c>
      <c r="B43" s="10"/>
      <c r="C43" s="11"/>
      <c r="D43" s="12"/>
      <c r="E43" s="47"/>
      <c r="F43" s="45"/>
      <c r="G43" s="47"/>
      <c r="H43" s="46"/>
      <c r="I43" s="47"/>
      <c r="J43" s="46"/>
      <c r="K43" s="47"/>
      <c r="L43" s="45"/>
      <c r="M43" s="47"/>
      <c r="N43" s="45"/>
      <c r="O43" s="47"/>
      <c r="P43" s="45"/>
      <c r="Q43" s="47"/>
      <c r="R43" s="45"/>
      <c r="S43" s="13"/>
      <c r="T43" s="14"/>
      <c r="U43" s="13"/>
      <c r="V43" s="14"/>
      <c r="W43" s="13"/>
      <c r="X43" s="14"/>
      <c r="Y43" s="13"/>
      <c r="Z43" s="14"/>
      <c r="AA43" s="15">
        <f>SUM(F43,H43+J43+L43+N43+R43+P43+T43+V43+X43+Z43)</f>
        <v>0</v>
      </c>
      <c r="AB43" s="9">
        <v>33</v>
      </c>
    </row>
    <row r="44" spans="1:28" s="2" customFormat="1" hidden="1">
      <c r="A44" s="9">
        <f t="shared" si="0"/>
        <v>34</v>
      </c>
      <c r="B44" s="10"/>
      <c r="C44" s="11"/>
      <c r="D44" s="12"/>
      <c r="E44" s="47"/>
      <c r="F44" s="45"/>
      <c r="G44" s="47"/>
      <c r="H44" s="46"/>
      <c r="I44" s="47"/>
      <c r="J44" s="46"/>
      <c r="K44" s="47"/>
      <c r="L44" s="45"/>
      <c r="M44" s="47"/>
      <c r="N44" s="45"/>
      <c r="O44" s="47"/>
      <c r="P44" s="45"/>
      <c r="Q44" s="47"/>
      <c r="R44" s="45"/>
      <c r="S44" s="13"/>
      <c r="T44" s="14"/>
      <c r="U44" s="13"/>
      <c r="V44" s="14"/>
      <c r="W44" s="13"/>
      <c r="X44" s="14"/>
      <c r="Y44" s="13"/>
      <c r="Z44" s="14"/>
      <c r="AA44" s="15">
        <f>SUM(F44,H44+J44+L44+N44+R44+P44+T44+V44+X44+Z44)</f>
        <v>0</v>
      </c>
      <c r="AB44" s="9">
        <v>34</v>
      </c>
    </row>
    <row r="45" spans="1:28" s="2" customFormat="1" hidden="1">
      <c r="A45" s="9">
        <f t="shared" si="0"/>
        <v>35</v>
      </c>
      <c r="B45" s="10"/>
      <c r="C45" s="11"/>
      <c r="D45" s="12"/>
      <c r="E45" s="47"/>
      <c r="F45" s="45"/>
      <c r="G45" s="47"/>
      <c r="H45" s="46"/>
      <c r="I45" s="47"/>
      <c r="J45" s="46"/>
      <c r="K45" s="47"/>
      <c r="L45" s="45"/>
      <c r="M45" s="47"/>
      <c r="N45" s="45"/>
      <c r="O45" s="47"/>
      <c r="P45" s="45"/>
      <c r="Q45" s="47"/>
      <c r="R45" s="45"/>
      <c r="S45" s="13"/>
      <c r="T45" s="14"/>
      <c r="U45" s="13"/>
      <c r="V45" s="14"/>
      <c r="W45" s="13"/>
      <c r="X45" s="14"/>
      <c r="Y45" s="13"/>
      <c r="Z45" s="14"/>
      <c r="AA45" s="15">
        <f>SUM(F45,H45+J45+L45+N45+R45+P45+T45+V45+X45+Z45)</f>
        <v>0</v>
      </c>
      <c r="AB45" s="9">
        <v>35</v>
      </c>
    </row>
    <row r="46" spans="1:28" s="2" customFormat="1" hidden="1">
      <c r="A46" s="9">
        <f t="shared" si="0"/>
        <v>36</v>
      </c>
      <c r="B46" s="10"/>
      <c r="C46" s="11"/>
      <c r="D46" s="12"/>
      <c r="E46" s="47"/>
      <c r="F46" s="45"/>
      <c r="G46" s="47"/>
      <c r="H46" s="46"/>
      <c r="I46" s="47"/>
      <c r="J46" s="46"/>
      <c r="K46" s="47"/>
      <c r="L46" s="45"/>
      <c r="M46" s="47"/>
      <c r="N46" s="45"/>
      <c r="O46" s="47"/>
      <c r="P46" s="45"/>
      <c r="Q46" s="47"/>
      <c r="R46" s="45"/>
      <c r="S46" s="13"/>
      <c r="T46" s="14"/>
      <c r="U46" s="13"/>
      <c r="V46" s="14"/>
      <c r="W46" s="13"/>
      <c r="X46" s="14"/>
      <c r="Y46" s="13"/>
      <c r="Z46" s="14"/>
      <c r="AA46" s="15">
        <f>SUM(F46,H46+J46+L46+N46+R46+P46+T46+V46+X46+Z46)</f>
        <v>0</v>
      </c>
      <c r="AB46" s="9">
        <v>36</v>
      </c>
    </row>
    <row r="47" spans="1:28" s="2" customFormat="1" hidden="1">
      <c r="A47" s="9">
        <f t="shared" si="0"/>
        <v>37</v>
      </c>
      <c r="B47" s="10"/>
      <c r="C47" s="11"/>
      <c r="D47" s="12"/>
      <c r="E47" s="47"/>
      <c r="F47" s="45"/>
      <c r="G47" s="47"/>
      <c r="H47" s="46"/>
      <c r="I47" s="47"/>
      <c r="J47" s="46"/>
      <c r="K47" s="47"/>
      <c r="L47" s="45"/>
      <c r="M47" s="47"/>
      <c r="N47" s="45"/>
      <c r="O47" s="47"/>
      <c r="P47" s="45"/>
      <c r="Q47" s="47"/>
      <c r="R47" s="45"/>
      <c r="S47" s="13"/>
      <c r="T47" s="14"/>
      <c r="U47" s="13"/>
      <c r="V47" s="14"/>
      <c r="W47" s="13"/>
      <c r="X47" s="14"/>
      <c r="Y47" s="13"/>
      <c r="Z47" s="14"/>
      <c r="AA47" s="15">
        <f>SUM(F47,H47+J47+L47+N47+R47+P47+T47+V47+X47+Z47)</f>
        <v>0</v>
      </c>
      <c r="AB47" s="9">
        <v>37</v>
      </c>
    </row>
    <row r="48" spans="1:28" s="2" customFormat="1" hidden="1">
      <c r="A48" s="9">
        <f t="shared" si="0"/>
        <v>38</v>
      </c>
      <c r="B48" s="10"/>
      <c r="C48" s="11"/>
      <c r="D48" s="12"/>
      <c r="E48" s="47"/>
      <c r="F48" s="45"/>
      <c r="G48" s="47"/>
      <c r="H48" s="46"/>
      <c r="I48" s="47"/>
      <c r="J48" s="46"/>
      <c r="K48" s="47"/>
      <c r="L48" s="45"/>
      <c r="M48" s="47"/>
      <c r="N48" s="45"/>
      <c r="O48" s="47"/>
      <c r="P48" s="45"/>
      <c r="Q48" s="47"/>
      <c r="R48" s="45"/>
      <c r="S48" s="13"/>
      <c r="T48" s="14"/>
      <c r="U48" s="13"/>
      <c r="V48" s="14"/>
      <c r="W48" s="13"/>
      <c r="X48" s="14"/>
      <c r="Y48" s="13"/>
      <c r="Z48" s="14"/>
      <c r="AA48" s="15">
        <f>SUM(F48,H48+J48+L48+N48+R48+P48+T48+V48+X48+Z48)</f>
        <v>0</v>
      </c>
      <c r="AB48" s="9">
        <v>38</v>
      </c>
    </row>
    <row r="49" spans="1:35" s="2" customFormat="1" hidden="1">
      <c r="A49" s="9">
        <f t="shared" si="0"/>
        <v>39</v>
      </c>
      <c r="B49" s="10"/>
      <c r="C49" s="11"/>
      <c r="D49" s="12"/>
      <c r="E49" s="47"/>
      <c r="F49" s="45"/>
      <c r="G49" s="47"/>
      <c r="H49" s="46"/>
      <c r="I49" s="47"/>
      <c r="J49" s="46"/>
      <c r="K49" s="47"/>
      <c r="L49" s="45"/>
      <c r="M49" s="47"/>
      <c r="N49" s="45"/>
      <c r="O49" s="47"/>
      <c r="P49" s="45"/>
      <c r="Q49" s="47"/>
      <c r="R49" s="45"/>
      <c r="S49" s="13"/>
      <c r="T49" s="14"/>
      <c r="U49" s="13"/>
      <c r="V49" s="14"/>
      <c r="W49" s="13"/>
      <c r="X49" s="14"/>
      <c r="Y49" s="13"/>
      <c r="Z49" s="14"/>
      <c r="AA49" s="15">
        <f>SUM(F49,H49+J49+L49+N49+R49+P49+T49+V49+X49+Z49)</f>
        <v>0</v>
      </c>
      <c r="AB49" s="9">
        <v>39</v>
      </c>
    </row>
    <row r="50" spans="1:35" s="2" customFormat="1" hidden="1">
      <c r="A50" s="9">
        <f t="shared" si="0"/>
        <v>40</v>
      </c>
      <c r="B50" s="10"/>
      <c r="C50" s="11"/>
      <c r="D50" s="12"/>
      <c r="E50" s="47"/>
      <c r="F50" s="45"/>
      <c r="G50" s="47"/>
      <c r="H50" s="46"/>
      <c r="I50" s="47"/>
      <c r="J50" s="46"/>
      <c r="K50" s="47"/>
      <c r="L50" s="45"/>
      <c r="M50" s="47"/>
      <c r="N50" s="45"/>
      <c r="O50" s="47"/>
      <c r="P50" s="45"/>
      <c r="Q50" s="47"/>
      <c r="R50" s="45"/>
      <c r="S50" s="13"/>
      <c r="T50" s="14"/>
      <c r="U50" s="13"/>
      <c r="V50" s="14"/>
      <c r="W50" s="13"/>
      <c r="X50" s="14"/>
      <c r="Y50" s="13"/>
      <c r="Z50" s="14"/>
      <c r="AA50" s="15">
        <f>SUM(F50,H50+J50+L50+N50+R50+P50+T50+V50+X50+Z50)</f>
        <v>0</v>
      </c>
      <c r="AB50" s="9">
        <v>40</v>
      </c>
    </row>
    <row r="51" spans="1:35" s="2" customFormat="1" hidden="1">
      <c r="A51" s="9">
        <f t="shared" si="0"/>
        <v>41</v>
      </c>
      <c r="B51" s="10"/>
      <c r="C51" s="11"/>
      <c r="D51" s="12"/>
      <c r="E51" s="47"/>
      <c r="F51" s="45"/>
      <c r="G51" s="47"/>
      <c r="H51" s="46"/>
      <c r="I51" s="47"/>
      <c r="J51" s="46"/>
      <c r="K51" s="47"/>
      <c r="L51" s="45"/>
      <c r="M51" s="47"/>
      <c r="N51" s="45"/>
      <c r="O51" s="47"/>
      <c r="P51" s="45"/>
      <c r="Q51" s="47"/>
      <c r="R51" s="45"/>
      <c r="S51" s="13"/>
      <c r="T51" s="14"/>
      <c r="U51" s="13"/>
      <c r="V51" s="14"/>
      <c r="W51" s="13"/>
      <c r="X51" s="14"/>
      <c r="Y51" s="13"/>
      <c r="Z51" s="14"/>
      <c r="AA51" s="15">
        <f>SUM(F51,H51+J51+L51+N51+R51+P51+T51+V51+X51+Z51)</f>
        <v>0</v>
      </c>
      <c r="AB51" s="9">
        <v>41</v>
      </c>
    </row>
    <row r="52" spans="1:35" s="2" customFormat="1" hidden="1">
      <c r="A52" s="9">
        <f t="shared" si="0"/>
        <v>42</v>
      </c>
      <c r="B52" s="10"/>
      <c r="C52" s="11"/>
      <c r="D52" s="12"/>
      <c r="E52" s="47"/>
      <c r="F52" s="45"/>
      <c r="G52" s="47"/>
      <c r="H52" s="46"/>
      <c r="I52" s="47"/>
      <c r="J52" s="46"/>
      <c r="K52" s="47"/>
      <c r="L52" s="45"/>
      <c r="M52" s="47"/>
      <c r="N52" s="45"/>
      <c r="O52" s="47"/>
      <c r="P52" s="45"/>
      <c r="Q52" s="47"/>
      <c r="R52" s="45"/>
      <c r="S52" s="13"/>
      <c r="T52" s="14"/>
      <c r="U52" s="13"/>
      <c r="V52" s="14"/>
      <c r="W52" s="13"/>
      <c r="X52" s="14"/>
      <c r="Y52" s="13"/>
      <c r="Z52" s="14"/>
      <c r="AA52" s="15">
        <f>SUM(F52,H52+J52+L52+N52+R52+P52+T52+V52+X52+Z52)</f>
        <v>0</v>
      </c>
      <c r="AB52" s="9">
        <v>42</v>
      </c>
    </row>
    <row r="53" spans="1:35" s="2" customFormat="1" hidden="1">
      <c r="A53" s="9">
        <f t="shared" si="0"/>
        <v>43</v>
      </c>
      <c r="B53" s="10"/>
      <c r="C53" s="11"/>
      <c r="D53" s="12"/>
      <c r="E53" s="47"/>
      <c r="F53" s="45"/>
      <c r="G53" s="47"/>
      <c r="H53" s="46"/>
      <c r="I53" s="47"/>
      <c r="J53" s="46"/>
      <c r="K53" s="47"/>
      <c r="L53" s="45"/>
      <c r="M53" s="47"/>
      <c r="N53" s="45"/>
      <c r="O53" s="47"/>
      <c r="P53" s="45"/>
      <c r="Q53" s="47"/>
      <c r="R53" s="45"/>
      <c r="S53" s="13"/>
      <c r="T53" s="14"/>
      <c r="U53" s="13"/>
      <c r="V53" s="14"/>
      <c r="W53" s="13"/>
      <c r="X53" s="14"/>
      <c r="Y53" s="13"/>
      <c r="Z53" s="14"/>
      <c r="AA53" s="15">
        <f>SUM(F53,H53+J53+L53+N53+R53+P53+T53+V53+X53+Z53)</f>
        <v>0</v>
      </c>
      <c r="AB53" s="9">
        <v>43</v>
      </c>
    </row>
    <row r="54" spans="1:35" s="2" customFormat="1" hidden="1">
      <c r="A54" s="9">
        <f t="shared" si="0"/>
        <v>44</v>
      </c>
      <c r="B54" s="10"/>
      <c r="C54" s="11"/>
      <c r="D54" s="12"/>
      <c r="E54" s="47"/>
      <c r="F54" s="45"/>
      <c r="G54" s="47"/>
      <c r="H54" s="46"/>
      <c r="I54" s="47"/>
      <c r="J54" s="46"/>
      <c r="K54" s="47"/>
      <c r="L54" s="45"/>
      <c r="M54" s="47"/>
      <c r="N54" s="45"/>
      <c r="O54" s="47"/>
      <c r="P54" s="45"/>
      <c r="Q54" s="47"/>
      <c r="R54" s="45"/>
      <c r="S54" s="13"/>
      <c r="T54" s="14"/>
      <c r="U54" s="13"/>
      <c r="V54" s="14"/>
      <c r="W54" s="13"/>
      <c r="X54" s="14"/>
      <c r="Y54" s="13"/>
      <c r="Z54" s="14"/>
      <c r="AA54" s="15">
        <f>SUM(F54,H54+J54+L54+N54+R54+P54+T54+V54+X54+Z54)</f>
        <v>0</v>
      </c>
      <c r="AB54" s="9">
        <v>44</v>
      </c>
    </row>
    <row r="55" spans="1:35" s="2" customFormat="1" hidden="1">
      <c r="A55" s="9">
        <f t="shared" si="0"/>
        <v>45</v>
      </c>
      <c r="B55" s="10"/>
      <c r="C55" s="11"/>
      <c r="D55" s="12"/>
      <c r="E55" s="47"/>
      <c r="F55" s="45"/>
      <c r="G55" s="47"/>
      <c r="H55" s="46"/>
      <c r="I55" s="47"/>
      <c r="J55" s="46"/>
      <c r="K55" s="47"/>
      <c r="L55" s="45"/>
      <c r="M55" s="47"/>
      <c r="N55" s="45"/>
      <c r="O55" s="47"/>
      <c r="P55" s="45"/>
      <c r="Q55" s="47"/>
      <c r="R55" s="45"/>
      <c r="S55" s="13"/>
      <c r="T55" s="14"/>
      <c r="U55" s="13"/>
      <c r="V55" s="14"/>
      <c r="W55" s="13"/>
      <c r="X55" s="14"/>
      <c r="Y55" s="13"/>
      <c r="Z55" s="14"/>
      <c r="AA55" s="15">
        <f>SUM(F55,H55+J55+L55+N55+R55+P55+T55+V55+X55+Z55)</f>
        <v>0</v>
      </c>
      <c r="AB55" s="9">
        <v>45</v>
      </c>
    </row>
    <row r="56" spans="1:35" s="2" customFormat="1" hidden="1">
      <c r="D56" s="48"/>
      <c r="E56" s="17">
        <f>SUM(E11:E55)</f>
        <v>1323</v>
      </c>
      <c r="F56" s="18">
        <f>SUM(F11:F55)</f>
        <v>358</v>
      </c>
      <c r="G56" s="17">
        <f>SUM(G11:G55)</f>
        <v>3039</v>
      </c>
      <c r="H56" s="18">
        <f>SUM(H11:H55)</f>
        <v>541.5</v>
      </c>
      <c r="I56" s="17">
        <f>SUM(I11:I55)</f>
        <v>1353</v>
      </c>
      <c r="J56" s="18">
        <f t="shared" ref="J56:Z56" si="1">SUM(J11:J55)</f>
        <v>356</v>
      </c>
      <c r="K56" s="17">
        <f t="shared" si="1"/>
        <v>1181</v>
      </c>
      <c r="L56" s="18">
        <f t="shared" si="1"/>
        <v>368</v>
      </c>
      <c r="M56" s="17">
        <f t="shared" si="1"/>
        <v>1523</v>
      </c>
      <c r="N56" s="51">
        <f t="shared" si="1"/>
        <v>361.5</v>
      </c>
      <c r="O56" s="17">
        <f t="shared" si="1"/>
        <v>2013</v>
      </c>
      <c r="P56" s="18">
        <f t="shared" si="1"/>
        <v>541.5</v>
      </c>
      <c r="Q56" s="17">
        <f t="shared" si="1"/>
        <v>1366</v>
      </c>
      <c r="R56" s="18">
        <f t="shared" si="1"/>
        <v>348.34000000000003</v>
      </c>
      <c r="S56" s="17">
        <f t="shared" si="1"/>
        <v>1727</v>
      </c>
      <c r="T56" s="18">
        <f t="shared" si="1"/>
        <v>303.98999999999995</v>
      </c>
      <c r="U56" s="17">
        <f t="shared" si="1"/>
        <v>1195</v>
      </c>
      <c r="V56" s="18">
        <f t="shared" si="1"/>
        <v>343.34000000000003</v>
      </c>
      <c r="W56" s="17">
        <f t="shared" si="1"/>
        <v>1272</v>
      </c>
      <c r="X56" s="18">
        <f t="shared" si="1"/>
        <v>326</v>
      </c>
      <c r="Y56" s="17">
        <f t="shared" si="1"/>
        <v>1137</v>
      </c>
      <c r="Z56" s="18">
        <f t="shared" si="1"/>
        <v>358</v>
      </c>
      <c r="AB56" s="19"/>
    </row>
    <row r="57" spans="1:35" s="2" customFormat="1" ht="17.25" thickBot="1">
      <c r="B57" s="19"/>
      <c r="C57" s="20"/>
      <c r="D57" s="20"/>
      <c r="E57" s="20"/>
      <c r="F57" s="21"/>
      <c r="G57" s="20"/>
      <c r="H57" s="21"/>
      <c r="I57" s="20"/>
      <c r="J57" s="21"/>
      <c r="K57" s="20"/>
      <c r="L57" s="21"/>
      <c r="M57" s="20"/>
      <c r="N57" s="21"/>
      <c r="O57" s="20"/>
      <c r="P57" s="21"/>
      <c r="Q57" s="20"/>
      <c r="R57" s="21"/>
      <c r="S57" s="21"/>
      <c r="T57" s="21"/>
      <c r="U57" s="21"/>
      <c r="V57" s="21"/>
      <c r="W57" s="21"/>
      <c r="X57" s="21"/>
      <c r="Y57" s="21"/>
      <c r="Z57" s="21"/>
    </row>
    <row r="58" spans="1:35" s="2" customFormat="1" ht="23.25">
      <c r="A58" s="126" t="s">
        <v>259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8"/>
      <c r="AE58" s="19"/>
      <c r="AF58" s="19"/>
      <c r="AG58" s="19"/>
      <c r="AH58" s="19"/>
      <c r="AI58" s="19"/>
    </row>
    <row r="59" spans="1:35" s="2" customFormat="1" ht="24" thickBot="1">
      <c r="A59" s="132" t="s">
        <v>5</v>
      </c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4"/>
    </row>
    <row r="60" spans="1:35" s="2" customFormat="1" ht="17.25" thickBot="1">
      <c r="D60" s="48"/>
    </row>
    <row r="61" spans="1:35" s="2" customFormat="1" ht="20.25" thickBot="1">
      <c r="A61" s="129" t="s">
        <v>6</v>
      </c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1"/>
    </row>
    <row r="62" spans="1:35" s="2" customFormat="1" ht="17.25" thickBot="1">
      <c r="D62" s="48"/>
    </row>
    <row r="63" spans="1:35" s="2" customFormat="1" ht="20.25" thickBot="1">
      <c r="A63" s="135" t="s">
        <v>270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7"/>
    </row>
    <row r="64" spans="1:35" s="2" customFormat="1" ht="17.25" thickBot="1">
      <c r="D64" s="48"/>
      <c r="E64" s="150">
        <f>E7</f>
        <v>44578</v>
      </c>
      <c r="F64" s="156"/>
      <c r="G64" s="148" t="str">
        <f>G7</f>
        <v>09; 10 y 11/02/2022</v>
      </c>
      <c r="H64" s="149"/>
      <c r="I64" s="150">
        <f>I7</f>
        <v>44621</v>
      </c>
      <c r="J64" s="156"/>
      <c r="K64" s="150">
        <f>K7</f>
        <v>44654</v>
      </c>
      <c r="L64" s="156"/>
      <c r="M64" s="150">
        <f>M7</f>
        <v>44689</v>
      </c>
      <c r="N64" s="156"/>
      <c r="O64" s="150" t="str">
        <f>O7</f>
        <v>28 y 29/05/2022</v>
      </c>
      <c r="P64" s="156"/>
      <c r="Q64" s="150">
        <f>Q7</f>
        <v>44738</v>
      </c>
      <c r="R64" s="156"/>
      <c r="S64" s="150">
        <f>S7</f>
        <v>44760</v>
      </c>
      <c r="T64" s="156"/>
      <c r="U64" s="150">
        <f>U7</f>
        <v>44808</v>
      </c>
      <c r="V64" s="156"/>
      <c r="W64" s="150">
        <f>W7</f>
        <v>44844</v>
      </c>
      <c r="X64" s="156"/>
      <c r="Y64" s="150">
        <f>Y7</f>
        <v>44878</v>
      </c>
      <c r="Z64" s="156"/>
    </row>
    <row r="65" spans="1:39" s="2" customFormat="1" ht="17.25" thickBot="1">
      <c r="A65" s="154" t="s">
        <v>0</v>
      </c>
      <c r="B65" s="154" t="s">
        <v>1</v>
      </c>
      <c r="C65" s="144" t="s">
        <v>7</v>
      </c>
      <c r="D65" s="87" t="s">
        <v>8</v>
      </c>
      <c r="E65" s="138" t="str">
        <f>E8</f>
        <v>Necochea Golf Club - POJ -</v>
      </c>
      <c r="F65" s="139"/>
      <c r="G65" s="138" t="str">
        <f>G8</f>
        <v>Sierra de los Padres GC - AMD -</v>
      </c>
      <c r="H65" s="139"/>
      <c r="I65" s="138" t="str">
        <f>I8</f>
        <v>El Valle de Tandil Golf Club</v>
      </c>
      <c r="J65" s="139"/>
      <c r="K65" s="138" t="str">
        <f>K8</f>
        <v>Miramar Links</v>
      </c>
      <c r="L65" s="139"/>
      <c r="M65" s="138" t="str">
        <f>M8</f>
        <v>Tandil Golf Club</v>
      </c>
      <c r="N65" s="139"/>
      <c r="O65" s="138" t="str">
        <f>O8</f>
        <v>Villa Gesell Golf Club</v>
      </c>
      <c r="P65" s="139"/>
      <c r="Q65" s="138" t="str">
        <f>Q8</f>
        <v>Cariló Golf</v>
      </c>
      <c r="R65" s="139"/>
      <c r="S65" s="138" t="str">
        <f>S8</f>
        <v>Mar del Plata Golf Club Cancha Vieja</v>
      </c>
      <c r="T65" s="139"/>
      <c r="U65" s="138" t="str">
        <f>U8</f>
        <v>Costa Esmeralda Golf &amp; Links</v>
      </c>
      <c r="V65" s="139"/>
      <c r="W65" s="138" t="str">
        <f>W8</f>
        <v>Links Pinamar S.A.</v>
      </c>
      <c r="X65" s="139"/>
      <c r="Y65" s="160" t="str">
        <f>Y8</f>
        <v>Mar del Plata Golf Club Cancha Nueva</v>
      </c>
      <c r="Z65" s="161"/>
    </row>
    <row r="66" spans="1:39" s="2" customFormat="1" ht="17.25" customHeight="1" thickBot="1">
      <c r="A66" s="155"/>
      <c r="B66" s="155"/>
      <c r="C66" s="145"/>
      <c r="D66" s="88" t="s">
        <v>9</v>
      </c>
      <c r="E66" s="140"/>
      <c r="F66" s="141"/>
      <c r="G66" s="140"/>
      <c r="H66" s="141"/>
      <c r="I66" s="140"/>
      <c r="J66" s="141"/>
      <c r="K66" s="140"/>
      <c r="L66" s="141"/>
      <c r="M66" s="140"/>
      <c r="N66" s="141"/>
      <c r="O66" s="140"/>
      <c r="P66" s="141"/>
      <c r="Q66" s="140"/>
      <c r="R66" s="141"/>
      <c r="S66" s="140"/>
      <c r="T66" s="141"/>
      <c r="U66" s="140"/>
      <c r="V66" s="141"/>
      <c r="W66" s="140"/>
      <c r="X66" s="141"/>
      <c r="Y66" s="162"/>
      <c r="Z66" s="163"/>
      <c r="AB66" s="154" t="s">
        <v>0</v>
      </c>
    </row>
    <row r="67" spans="1:39" s="2" customFormat="1" ht="17.25" thickBot="1">
      <c r="E67" s="33" t="s">
        <v>3</v>
      </c>
      <c r="F67" s="34" t="s">
        <v>4</v>
      </c>
      <c r="G67" s="33" t="s">
        <v>3</v>
      </c>
      <c r="H67" s="34" t="s">
        <v>4</v>
      </c>
      <c r="I67" s="33" t="s">
        <v>3</v>
      </c>
      <c r="J67" s="34" t="s">
        <v>4</v>
      </c>
      <c r="K67" s="33" t="s">
        <v>3</v>
      </c>
      <c r="L67" s="34" t="s">
        <v>4</v>
      </c>
      <c r="M67" s="33" t="s">
        <v>3</v>
      </c>
      <c r="N67" s="34" t="s">
        <v>4</v>
      </c>
      <c r="O67" s="33" t="s">
        <v>3</v>
      </c>
      <c r="P67" s="34" t="s">
        <v>4</v>
      </c>
      <c r="Q67" s="33" t="s">
        <v>3</v>
      </c>
      <c r="R67" s="34" t="s">
        <v>4</v>
      </c>
      <c r="S67" s="33" t="s">
        <v>3</v>
      </c>
      <c r="T67" s="34" t="s">
        <v>4</v>
      </c>
      <c r="U67" s="33" t="s">
        <v>3</v>
      </c>
      <c r="V67" s="34" t="s">
        <v>4</v>
      </c>
      <c r="W67" s="33" t="s">
        <v>3</v>
      </c>
      <c r="X67" s="34" t="s">
        <v>4</v>
      </c>
      <c r="Y67" s="33" t="s">
        <v>3</v>
      </c>
      <c r="Z67" s="34" t="s">
        <v>4</v>
      </c>
      <c r="AA67" s="38" t="s">
        <v>2</v>
      </c>
      <c r="AB67" s="155"/>
      <c r="AG67" s="8">
        <v>0.1</v>
      </c>
      <c r="AI67" s="8">
        <v>0.2</v>
      </c>
      <c r="AK67" s="8">
        <v>0.5</v>
      </c>
      <c r="AM67" s="8">
        <v>1</v>
      </c>
    </row>
    <row r="68" spans="1:39" s="2" customFormat="1">
      <c r="A68" s="9">
        <f t="shared" ref="A68:A112" si="2">AB68</f>
        <v>1</v>
      </c>
      <c r="B68" s="10" t="s">
        <v>309</v>
      </c>
      <c r="C68" s="11" t="s">
        <v>12</v>
      </c>
      <c r="D68" s="12">
        <v>39785</v>
      </c>
      <c r="E68" s="47">
        <v>77</v>
      </c>
      <c r="F68" s="45">
        <v>7</v>
      </c>
      <c r="G68" s="47">
        <v>212</v>
      </c>
      <c r="H68" s="45">
        <v>150</v>
      </c>
      <c r="I68" s="47"/>
      <c r="J68" s="45"/>
      <c r="K68" s="47">
        <v>83</v>
      </c>
      <c r="L68" s="45">
        <v>3</v>
      </c>
      <c r="M68" s="47">
        <v>73</v>
      </c>
      <c r="N68" s="45">
        <v>13.5</v>
      </c>
      <c r="O68" s="47">
        <v>139</v>
      </c>
      <c r="P68" s="45">
        <v>150</v>
      </c>
      <c r="Q68" s="47">
        <v>70</v>
      </c>
      <c r="R68" s="45">
        <v>73.33</v>
      </c>
      <c r="S68" s="13">
        <v>69</v>
      </c>
      <c r="T68" s="14">
        <v>45</v>
      </c>
      <c r="U68" s="13">
        <v>88</v>
      </c>
      <c r="V68" s="14">
        <v>3</v>
      </c>
      <c r="W68" s="13">
        <v>85</v>
      </c>
      <c r="X68" s="102"/>
      <c r="Y68" s="13">
        <v>71</v>
      </c>
      <c r="Z68" s="14">
        <v>40</v>
      </c>
      <c r="AA68" s="15">
        <f>SUM(F68,H68+J68+L68+N68+R68+P68+T68+V68+X68+Z68)</f>
        <v>484.83</v>
      </c>
      <c r="AB68" s="9">
        <v>1</v>
      </c>
      <c r="AE68" s="14">
        <v>100</v>
      </c>
      <c r="AG68" s="14">
        <v>110</v>
      </c>
      <c r="AI68" s="14">
        <v>120</v>
      </c>
      <c r="AK68" s="45">
        <v>150</v>
      </c>
      <c r="AM68" s="25">
        <v>200</v>
      </c>
    </row>
    <row r="69" spans="1:39" s="2" customFormat="1">
      <c r="A69" s="9">
        <f t="shared" si="2"/>
        <v>2</v>
      </c>
      <c r="B69" s="10" t="s">
        <v>305</v>
      </c>
      <c r="C69" s="11" t="s">
        <v>13</v>
      </c>
      <c r="D69" s="12">
        <v>39774</v>
      </c>
      <c r="E69" s="47">
        <v>63</v>
      </c>
      <c r="F69" s="45">
        <v>100</v>
      </c>
      <c r="G69" s="47"/>
      <c r="H69" s="45"/>
      <c r="I69" s="47">
        <v>80</v>
      </c>
      <c r="J69" s="45">
        <v>11</v>
      </c>
      <c r="K69" s="47"/>
      <c r="L69" s="45"/>
      <c r="M69" s="47">
        <v>75</v>
      </c>
      <c r="N69" s="45">
        <v>8</v>
      </c>
      <c r="O69" s="47">
        <v>147</v>
      </c>
      <c r="P69" s="45">
        <v>45</v>
      </c>
      <c r="Q69" s="47">
        <v>70</v>
      </c>
      <c r="R69" s="45">
        <v>73.33</v>
      </c>
      <c r="S69" s="13">
        <v>83</v>
      </c>
      <c r="T69" s="102"/>
      <c r="U69" s="13">
        <v>74</v>
      </c>
      <c r="V69" s="14">
        <v>60</v>
      </c>
      <c r="W69" s="13">
        <v>67</v>
      </c>
      <c r="X69" s="14">
        <v>50</v>
      </c>
      <c r="Y69" s="13">
        <v>68</v>
      </c>
      <c r="Z69" s="14">
        <v>70</v>
      </c>
      <c r="AA69" s="15">
        <f>SUM(F69,H69+J69+L69+N69+R69+P69+T69+V69+X69+Z69)</f>
        <v>417.33</v>
      </c>
      <c r="AB69" s="9">
        <v>2</v>
      </c>
      <c r="AE69" s="14">
        <v>70</v>
      </c>
      <c r="AG69" s="14">
        <v>77</v>
      </c>
      <c r="AI69" s="14">
        <v>84</v>
      </c>
      <c r="AK69" s="45">
        <v>105</v>
      </c>
      <c r="AM69" s="25">
        <v>140</v>
      </c>
    </row>
    <row r="70" spans="1:39" s="2" customFormat="1">
      <c r="A70" s="9">
        <f t="shared" si="2"/>
        <v>3</v>
      </c>
      <c r="B70" s="10" t="s">
        <v>326</v>
      </c>
      <c r="C70" s="11" t="s">
        <v>327</v>
      </c>
      <c r="D70" s="12">
        <v>39777</v>
      </c>
      <c r="E70" s="47"/>
      <c r="F70" s="45"/>
      <c r="G70" s="47">
        <v>220</v>
      </c>
      <c r="H70" s="45">
        <v>45</v>
      </c>
      <c r="I70" s="47"/>
      <c r="J70" s="45"/>
      <c r="K70" s="47">
        <v>66</v>
      </c>
      <c r="L70" s="45">
        <v>100</v>
      </c>
      <c r="M70" s="47">
        <v>67</v>
      </c>
      <c r="N70" s="45">
        <v>73.33</v>
      </c>
      <c r="O70" s="47"/>
      <c r="P70" s="45"/>
      <c r="Q70" s="47">
        <v>70</v>
      </c>
      <c r="R70" s="45">
        <v>73.33</v>
      </c>
      <c r="S70" s="13">
        <v>70</v>
      </c>
      <c r="T70" s="14">
        <v>19.25</v>
      </c>
      <c r="U70" s="13"/>
      <c r="V70" s="14"/>
      <c r="W70" s="13">
        <v>59</v>
      </c>
      <c r="X70" s="14">
        <v>85</v>
      </c>
      <c r="Y70" s="13">
        <v>86</v>
      </c>
      <c r="Z70" s="14">
        <v>3</v>
      </c>
      <c r="AA70" s="15">
        <f>SUM(F70,H70+J70+L70+N70+R70+P70+T70+V70+X70+Z70)</f>
        <v>398.90999999999997</v>
      </c>
      <c r="AB70" s="9">
        <v>3</v>
      </c>
      <c r="AE70" s="14">
        <v>50</v>
      </c>
      <c r="AG70" s="14">
        <v>55</v>
      </c>
      <c r="AI70" s="14">
        <v>60</v>
      </c>
      <c r="AK70" s="45">
        <v>75</v>
      </c>
      <c r="AM70" s="25">
        <v>100</v>
      </c>
    </row>
    <row r="71" spans="1:39" s="2" customFormat="1">
      <c r="A71" s="9">
        <f t="shared" si="2"/>
        <v>4</v>
      </c>
      <c r="B71" s="10" t="s">
        <v>300</v>
      </c>
      <c r="C71" s="11" t="s">
        <v>12</v>
      </c>
      <c r="D71" s="12">
        <v>39755</v>
      </c>
      <c r="E71" s="47">
        <v>72</v>
      </c>
      <c r="F71" s="45">
        <v>17.5</v>
      </c>
      <c r="G71" s="47"/>
      <c r="H71" s="45"/>
      <c r="I71" s="47"/>
      <c r="J71" s="45"/>
      <c r="K71" s="47">
        <v>76</v>
      </c>
      <c r="L71" s="45">
        <v>20</v>
      </c>
      <c r="M71" s="47">
        <v>67</v>
      </c>
      <c r="N71" s="45">
        <v>73.33</v>
      </c>
      <c r="O71" s="47">
        <v>140</v>
      </c>
      <c r="P71" s="45">
        <v>105</v>
      </c>
      <c r="Q71" s="47"/>
      <c r="R71" s="45"/>
      <c r="S71" s="13">
        <v>70</v>
      </c>
      <c r="T71" s="14">
        <v>19.25</v>
      </c>
      <c r="U71" s="13">
        <v>77</v>
      </c>
      <c r="V71" s="14">
        <v>40</v>
      </c>
      <c r="W71" s="13">
        <v>74</v>
      </c>
      <c r="X71" s="102"/>
      <c r="Y71" s="13">
        <v>64</v>
      </c>
      <c r="Z71" s="14">
        <v>100</v>
      </c>
      <c r="AA71" s="15">
        <f>SUM(F71,H71+J71+L71+N71+R71+P71+T71+V71+X71+Z71)</f>
        <v>375.08</v>
      </c>
      <c r="AB71" s="9">
        <v>4</v>
      </c>
      <c r="AE71" s="14">
        <v>40</v>
      </c>
      <c r="AG71" s="14">
        <v>44</v>
      </c>
      <c r="AI71" s="14">
        <v>48</v>
      </c>
      <c r="AK71" s="45">
        <v>60</v>
      </c>
      <c r="AM71" s="25">
        <v>80</v>
      </c>
    </row>
    <row r="72" spans="1:39" s="2" customFormat="1">
      <c r="A72" s="9">
        <f t="shared" si="2"/>
        <v>5</v>
      </c>
      <c r="B72" s="10" t="s">
        <v>291</v>
      </c>
      <c r="C72" s="11" t="s">
        <v>12</v>
      </c>
      <c r="D72" s="12">
        <v>39770</v>
      </c>
      <c r="E72" s="47">
        <v>71</v>
      </c>
      <c r="F72" s="45">
        <v>40</v>
      </c>
      <c r="G72" s="47">
        <v>219</v>
      </c>
      <c r="H72" s="45">
        <v>67.5</v>
      </c>
      <c r="I72" s="47">
        <v>94</v>
      </c>
      <c r="J72" s="102"/>
      <c r="K72" s="47">
        <v>71</v>
      </c>
      <c r="L72" s="45">
        <v>70</v>
      </c>
      <c r="M72" s="47">
        <v>69</v>
      </c>
      <c r="N72" s="45">
        <v>40</v>
      </c>
      <c r="O72" s="47">
        <v>152</v>
      </c>
      <c r="P72" s="45">
        <v>30</v>
      </c>
      <c r="Q72" s="47">
        <v>90</v>
      </c>
      <c r="R72" s="45">
        <v>3</v>
      </c>
      <c r="S72" s="13">
        <v>68</v>
      </c>
      <c r="T72" s="14">
        <v>70</v>
      </c>
      <c r="U72" s="13">
        <v>80</v>
      </c>
      <c r="V72" s="102"/>
      <c r="W72" s="13">
        <v>69</v>
      </c>
      <c r="X72" s="14">
        <v>30</v>
      </c>
      <c r="Y72" s="13">
        <v>72</v>
      </c>
      <c r="Z72" s="14">
        <v>20</v>
      </c>
      <c r="AA72" s="15">
        <f>SUM(F72,H72+J72+L72+N72+R72+P72+T72+V72+X72+Z72)</f>
        <v>370.5</v>
      </c>
      <c r="AB72" s="9">
        <v>5</v>
      </c>
      <c r="AE72" s="14">
        <v>30</v>
      </c>
      <c r="AG72" s="14">
        <v>33</v>
      </c>
      <c r="AI72" s="14">
        <v>36</v>
      </c>
      <c r="AK72" s="45">
        <v>45</v>
      </c>
      <c r="AL72" s="19"/>
      <c r="AM72" s="25">
        <v>60</v>
      </c>
    </row>
    <row r="73" spans="1:39" s="2" customFormat="1">
      <c r="A73" s="9">
        <f t="shared" si="2"/>
        <v>6</v>
      </c>
      <c r="B73" s="10" t="s">
        <v>325</v>
      </c>
      <c r="C73" s="11" t="s">
        <v>12</v>
      </c>
      <c r="D73" s="12">
        <v>39205</v>
      </c>
      <c r="E73" s="47"/>
      <c r="F73" s="45"/>
      <c r="G73" s="47">
        <v>218</v>
      </c>
      <c r="H73" s="45">
        <v>105</v>
      </c>
      <c r="I73" s="47">
        <v>84</v>
      </c>
      <c r="J73" s="45">
        <v>5</v>
      </c>
      <c r="K73" s="47">
        <v>74</v>
      </c>
      <c r="L73" s="45">
        <v>40</v>
      </c>
      <c r="M73" s="47">
        <v>81</v>
      </c>
      <c r="N73" s="45">
        <v>4</v>
      </c>
      <c r="O73" s="47">
        <v>154</v>
      </c>
      <c r="P73" s="45">
        <v>22.5</v>
      </c>
      <c r="Q73" s="47">
        <v>76</v>
      </c>
      <c r="R73" s="45">
        <v>12</v>
      </c>
      <c r="S73" s="13">
        <v>69</v>
      </c>
      <c r="T73" s="14">
        <v>45</v>
      </c>
      <c r="U73" s="13">
        <v>78</v>
      </c>
      <c r="V73" s="14">
        <v>25</v>
      </c>
      <c r="W73" s="13">
        <v>79</v>
      </c>
      <c r="X73" s="102"/>
      <c r="Y73" s="13">
        <v>71</v>
      </c>
      <c r="Z73" s="14">
        <v>40</v>
      </c>
      <c r="AA73" s="15">
        <f>SUM(F73,H73+J73+L73+N73+R73+P73+T73+V73+X73+Z73)</f>
        <v>298.5</v>
      </c>
      <c r="AB73" s="9">
        <v>6</v>
      </c>
      <c r="AE73" s="14">
        <v>20</v>
      </c>
      <c r="AG73" s="14">
        <v>22</v>
      </c>
      <c r="AI73" s="14">
        <v>24</v>
      </c>
      <c r="AK73" s="45">
        <v>30</v>
      </c>
      <c r="AM73" s="25">
        <v>40</v>
      </c>
    </row>
    <row r="74" spans="1:39" s="2" customFormat="1">
      <c r="A74" s="9">
        <f t="shared" si="2"/>
        <v>7</v>
      </c>
      <c r="B74" s="10" t="s">
        <v>253</v>
      </c>
      <c r="C74" s="11" t="s">
        <v>157</v>
      </c>
      <c r="D74" s="12">
        <v>39213</v>
      </c>
      <c r="E74" s="47">
        <v>73</v>
      </c>
      <c r="F74" s="45">
        <v>12</v>
      </c>
      <c r="G74" s="47">
        <v>219</v>
      </c>
      <c r="H74" s="45">
        <v>67.5</v>
      </c>
      <c r="I74" s="47">
        <v>71</v>
      </c>
      <c r="J74" s="45">
        <v>50</v>
      </c>
      <c r="K74" s="47">
        <v>78</v>
      </c>
      <c r="L74" s="45">
        <v>12</v>
      </c>
      <c r="M74" s="47">
        <v>74</v>
      </c>
      <c r="N74" s="45">
        <v>10</v>
      </c>
      <c r="O74" s="47">
        <v>155</v>
      </c>
      <c r="P74" s="45">
        <v>18</v>
      </c>
      <c r="Q74" s="47">
        <v>77</v>
      </c>
      <c r="R74" s="102"/>
      <c r="S74" s="13">
        <v>66</v>
      </c>
      <c r="T74" s="14">
        <v>100</v>
      </c>
      <c r="U74" s="13">
        <v>79</v>
      </c>
      <c r="V74" s="14">
        <v>13.5</v>
      </c>
      <c r="W74" s="13">
        <v>81</v>
      </c>
      <c r="X74" s="102"/>
      <c r="Y74" s="13">
        <v>75</v>
      </c>
      <c r="Z74" s="14">
        <v>9</v>
      </c>
      <c r="AA74" s="15">
        <f>SUM(F74,H74+J74+L74+N74+R74+P74+T74+V74+X74+Z74)</f>
        <v>292</v>
      </c>
      <c r="AB74" s="9">
        <v>7</v>
      </c>
      <c r="AE74" s="14">
        <v>15</v>
      </c>
      <c r="AG74" s="14">
        <v>16.5</v>
      </c>
      <c r="AI74" s="14">
        <v>18</v>
      </c>
      <c r="AK74" s="45">
        <v>22.5</v>
      </c>
      <c r="AM74" s="25">
        <v>30</v>
      </c>
    </row>
    <row r="75" spans="1:39" s="2" customFormat="1">
      <c r="A75" s="9">
        <f t="shared" si="2"/>
        <v>8</v>
      </c>
      <c r="B75" s="10" t="s">
        <v>293</v>
      </c>
      <c r="C75" s="11" t="s">
        <v>13</v>
      </c>
      <c r="D75" s="12">
        <v>39791</v>
      </c>
      <c r="E75" s="47">
        <v>71</v>
      </c>
      <c r="F75" s="45">
        <v>40</v>
      </c>
      <c r="G75" s="47">
        <v>229</v>
      </c>
      <c r="H75" s="45">
        <v>15</v>
      </c>
      <c r="I75" s="47">
        <v>69</v>
      </c>
      <c r="J75" s="45">
        <v>70</v>
      </c>
      <c r="K75" s="47">
        <v>74</v>
      </c>
      <c r="L75" s="45">
        <v>40</v>
      </c>
      <c r="M75" s="47">
        <v>73</v>
      </c>
      <c r="N75" s="45">
        <v>13.5</v>
      </c>
      <c r="O75" s="47">
        <v>145</v>
      </c>
      <c r="P75" s="45">
        <v>75</v>
      </c>
      <c r="Q75" s="47">
        <v>77</v>
      </c>
      <c r="R75" s="102"/>
      <c r="S75" s="13"/>
      <c r="T75" s="14"/>
      <c r="U75" s="13">
        <v>82</v>
      </c>
      <c r="V75" s="14">
        <v>4</v>
      </c>
      <c r="W75" s="13">
        <v>72</v>
      </c>
      <c r="X75" s="14">
        <v>10</v>
      </c>
      <c r="Y75" s="13">
        <v>76</v>
      </c>
      <c r="Z75" s="14">
        <v>5</v>
      </c>
      <c r="AA75" s="15">
        <f>SUM(F75,H75+J75+L75+N75+R75+P75+T75+V75+X75+Z75)</f>
        <v>272.5</v>
      </c>
      <c r="AB75" s="9">
        <v>8</v>
      </c>
      <c r="AE75" s="14">
        <v>12</v>
      </c>
      <c r="AG75" s="14">
        <v>13.2</v>
      </c>
      <c r="AI75" s="14">
        <v>14.4</v>
      </c>
      <c r="AK75" s="45">
        <v>18</v>
      </c>
      <c r="AM75" s="25">
        <v>24</v>
      </c>
    </row>
    <row r="76" spans="1:39" s="2" customFormat="1">
      <c r="A76" s="9">
        <f t="shared" si="2"/>
        <v>9</v>
      </c>
      <c r="B76" s="10" t="s">
        <v>208</v>
      </c>
      <c r="C76" s="11" t="s">
        <v>11</v>
      </c>
      <c r="D76" s="12">
        <v>39105</v>
      </c>
      <c r="E76" s="47">
        <v>72</v>
      </c>
      <c r="F76" s="45">
        <v>17.5</v>
      </c>
      <c r="G76" s="47">
        <v>223</v>
      </c>
      <c r="H76" s="45">
        <v>26.25</v>
      </c>
      <c r="I76" s="47">
        <v>75</v>
      </c>
      <c r="J76" s="45">
        <v>15</v>
      </c>
      <c r="K76" s="47">
        <v>80</v>
      </c>
      <c r="L76" s="45">
        <v>5</v>
      </c>
      <c r="M76" s="47"/>
      <c r="N76" s="45"/>
      <c r="O76" s="47">
        <v>146</v>
      </c>
      <c r="P76" s="45">
        <v>60</v>
      </c>
      <c r="Q76" s="47">
        <v>73</v>
      </c>
      <c r="R76" s="45">
        <v>20</v>
      </c>
      <c r="S76" s="13">
        <v>75</v>
      </c>
      <c r="T76" s="102"/>
      <c r="U76" s="13">
        <v>79</v>
      </c>
      <c r="V76" s="14">
        <v>13.5</v>
      </c>
      <c r="W76" s="13">
        <v>69</v>
      </c>
      <c r="X76" s="14">
        <v>30</v>
      </c>
      <c r="Y76" s="13">
        <v>74</v>
      </c>
      <c r="Z76" s="14">
        <v>13.5</v>
      </c>
      <c r="AA76" s="15">
        <f>SUM(F76,H76+J76+L76+N76+R76+P76+T76+V76+X76+Z76)</f>
        <v>200.75</v>
      </c>
      <c r="AB76" s="9">
        <v>9</v>
      </c>
      <c r="AE76" s="14">
        <v>10</v>
      </c>
      <c r="AG76" s="14">
        <v>11</v>
      </c>
      <c r="AI76" s="14">
        <v>12</v>
      </c>
      <c r="AK76" s="45">
        <v>15</v>
      </c>
      <c r="AM76" s="25">
        <v>20</v>
      </c>
    </row>
    <row r="77" spans="1:39" s="2" customFormat="1">
      <c r="A77" s="9">
        <f t="shared" si="2"/>
        <v>10</v>
      </c>
      <c r="B77" s="10" t="s">
        <v>298</v>
      </c>
      <c r="C77" s="11" t="s">
        <v>12</v>
      </c>
      <c r="D77" s="12">
        <v>39638</v>
      </c>
      <c r="E77" s="47">
        <v>74</v>
      </c>
      <c r="F77" s="45">
        <v>10</v>
      </c>
      <c r="G77" s="47">
        <v>223</v>
      </c>
      <c r="H77" s="45">
        <v>26.25</v>
      </c>
      <c r="I77" s="47">
        <v>73</v>
      </c>
      <c r="J77" s="45">
        <v>30</v>
      </c>
      <c r="K77" s="47">
        <v>79</v>
      </c>
      <c r="L77" s="45">
        <v>9</v>
      </c>
      <c r="M77" s="47">
        <v>83</v>
      </c>
      <c r="N77" s="45">
        <v>2</v>
      </c>
      <c r="O77" s="47"/>
      <c r="P77" s="45"/>
      <c r="Q77" s="47">
        <v>71</v>
      </c>
      <c r="R77" s="45">
        <v>35</v>
      </c>
      <c r="S77" s="13">
        <v>75</v>
      </c>
      <c r="T77" s="102"/>
      <c r="U77" s="13">
        <v>74</v>
      </c>
      <c r="V77" s="14">
        <v>60</v>
      </c>
      <c r="W77" s="13">
        <v>70</v>
      </c>
      <c r="X77" s="14">
        <v>13.5</v>
      </c>
      <c r="Y77" s="13">
        <v>75</v>
      </c>
      <c r="Z77" s="14">
        <v>9</v>
      </c>
      <c r="AA77" s="15">
        <f>SUM(F77,H77+J77+L77+N77+R77+P77+T77+V77+X77+Z77)</f>
        <v>194.75</v>
      </c>
      <c r="AB77" s="9">
        <v>10</v>
      </c>
      <c r="AE77" s="14">
        <v>8</v>
      </c>
      <c r="AG77" s="14">
        <v>8.8000000000000007</v>
      </c>
      <c r="AI77" s="14">
        <v>9.6</v>
      </c>
      <c r="AK77" s="45">
        <v>12</v>
      </c>
      <c r="AM77" s="25">
        <v>16</v>
      </c>
    </row>
    <row r="78" spans="1:39" s="2" customFormat="1">
      <c r="A78" s="9">
        <f t="shared" si="2"/>
        <v>11</v>
      </c>
      <c r="B78" s="10" t="s">
        <v>302</v>
      </c>
      <c r="C78" s="11" t="s">
        <v>13</v>
      </c>
      <c r="D78" s="12">
        <v>39699</v>
      </c>
      <c r="E78" s="47">
        <v>82</v>
      </c>
      <c r="F78" s="45">
        <v>3</v>
      </c>
      <c r="G78" s="47"/>
      <c r="H78" s="45"/>
      <c r="I78" s="47">
        <v>85</v>
      </c>
      <c r="J78" s="45">
        <v>3</v>
      </c>
      <c r="K78" s="47">
        <v>79</v>
      </c>
      <c r="L78" s="45">
        <v>9</v>
      </c>
      <c r="M78" s="47"/>
      <c r="N78" s="45"/>
      <c r="O78" s="47">
        <v>157</v>
      </c>
      <c r="P78" s="45">
        <v>15</v>
      </c>
      <c r="Q78" s="47">
        <v>75</v>
      </c>
      <c r="R78" s="45">
        <v>15</v>
      </c>
      <c r="S78" s="13">
        <v>88</v>
      </c>
      <c r="T78" s="102"/>
      <c r="U78" s="13">
        <v>70</v>
      </c>
      <c r="V78" s="14">
        <v>100</v>
      </c>
      <c r="W78" s="13">
        <v>69</v>
      </c>
      <c r="X78" s="14">
        <v>30</v>
      </c>
      <c r="Y78" s="13">
        <v>74</v>
      </c>
      <c r="Z78" s="14">
        <v>13.5</v>
      </c>
      <c r="AA78" s="15">
        <f>SUM(F78,H78+J78+L78+N78+R78+P78+T78+V78+X78+Z78)</f>
        <v>188.5</v>
      </c>
      <c r="AB78" s="9">
        <v>11</v>
      </c>
      <c r="AE78" s="14">
        <v>6</v>
      </c>
      <c r="AG78" s="14">
        <v>6.6</v>
      </c>
      <c r="AI78" s="14">
        <v>7.2</v>
      </c>
      <c r="AK78" s="45">
        <v>9</v>
      </c>
      <c r="AM78" s="25">
        <v>12</v>
      </c>
    </row>
    <row r="79" spans="1:39" s="2" customFormat="1">
      <c r="A79" s="9">
        <f t="shared" si="2"/>
        <v>12</v>
      </c>
      <c r="B79" s="10" t="s">
        <v>292</v>
      </c>
      <c r="C79" s="11" t="s">
        <v>16</v>
      </c>
      <c r="D79" s="12">
        <v>39689</v>
      </c>
      <c r="E79" s="47">
        <v>71</v>
      </c>
      <c r="F79" s="45">
        <v>40</v>
      </c>
      <c r="G79" s="47">
        <v>229</v>
      </c>
      <c r="H79" s="46">
        <v>15</v>
      </c>
      <c r="I79" s="47">
        <v>84</v>
      </c>
      <c r="J79" s="45">
        <v>5</v>
      </c>
      <c r="K79" s="47">
        <v>74</v>
      </c>
      <c r="L79" s="45">
        <v>40</v>
      </c>
      <c r="M79" s="47">
        <v>82</v>
      </c>
      <c r="N79" s="102"/>
      <c r="O79" s="47">
        <v>161</v>
      </c>
      <c r="P79" s="45">
        <v>12</v>
      </c>
      <c r="Q79" s="47">
        <v>71</v>
      </c>
      <c r="R79" s="45">
        <v>35</v>
      </c>
      <c r="S79" s="13">
        <v>72</v>
      </c>
      <c r="T79" s="14">
        <v>10</v>
      </c>
      <c r="U79" s="13">
        <v>78</v>
      </c>
      <c r="V79" s="14">
        <v>25</v>
      </c>
      <c r="W79" s="13">
        <v>77</v>
      </c>
      <c r="X79" s="14">
        <v>6</v>
      </c>
      <c r="Y79" s="13">
        <v>76</v>
      </c>
      <c r="Z79" s="102"/>
      <c r="AA79" s="15">
        <f>SUM(F79,H79+J79+L79+N79+R79+P79+T79+V79+X79+Z79)</f>
        <v>188</v>
      </c>
      <c r="AB79" s="9">
        <v>12</v>
      </c>
      <c r="AE79" s="14">
        <v>4</v>
      </c>
      <c r="AG79" s="14">
        <v>4.4000000000000004</v>
      </c>
      <c r="AI79" s="14">
        <v>4.8</v>
      </c>
      <c r="AK79" s="45">
        <v>6</v>
      </c>
      <c r="AM79" s="25">
        <v>8</v>
      </c>
    </row>
    <row r="80" spans="1:39" s="2" customFormat="1">
      <c r="A80" s="9">
        <f t="shared" si="2"/>
        <v>13</v>
      </c>
      <c r="B80" s="10" t="s">
        <v>296</v>
      </c>
      <c r="C80" s="11" t="s">
        <v>15</v>
      </c>
      <c r="D80" s="12">
        <v>39499</v>
      </c>
      <c r="E80" s="47">
        <v>65</v>
      </c>
      <c r="F80" s="45">
        <v>70</v>
      </c>
      <c r="G80" s="47"/>
      <c r="H80" s="46"/>
      <c r="I80" s="47">
        <v>67</v>
      </c>
      <c r="J80" s="45">
        <v>100</v>
      </c>
      <c r="K80" s="47"/>
      <c r="L80" s="45"/>
      <c r="M80" s="47">
        <v>77</v>
      </c>
      <c r="N80" s="45">
        <v>6</v>
      </c>
      <c r="O80" s="47"/>
      <c r="P80" s="45"/>
      <c r="Q80" s="47"/>
      <c r="R80" s="45"/>
      <c r="S80" s="13"/>
      <c r="T80" s="14"/>
      <c r="U80" s="13"/>
      <c r="V80" s="14"/>
      <c r="W80" s="13"/>
      <c r="X80" s="14"/>
      <c r="Y80" s="13"/>
      <c r="Z80" s="14"/>
      <c r="AA80" s="15">
        <f>SUM(F80,H80+J80+L80+N80+R80+P80+T80+V80+X80+Z80)</f>
        <v>176</v>
      </c>
      <c r="AB80" s="9">
        <v>13</v>
      </c>
      <c r="AE80" s="14">
        <v>3</v>
      </c>
      <c r="AG80" s="14">
        <v>3.3</v>
      </c>
      <c r="AI80" s="14">
        <v>3.6</v>
      </c>
      <c r="AK80" s="45">
        <v>4.5</v>
      </c>
      <c r="AM80" s="25">
        <v>6</v>
      </c>
    </row>
    <row r="81" spans="1:39" s="2" customFormat="1">
      <c r="A81" s="9">
        <f t="shared" si="2"/>
        <v>14</v>
      </c>
      <c r="B81" s="10" t="s">
        <v>295</v>
      </c>
      <c r="C81" s="11" t="s">
        <v>13</v>
      </c>
      <c r="D81" s="12">
        <v>39469</v>
      </c>
      <c r="E81" s="47">
        <v>77</v>
      </c>
      <c r="F81" s="45">
        <v>7</v>
      </c>
      <c r="G81" s="47">
        <v>254</v>
      </c>
      <c r="H81" s="46">
        <v>9</v>
      </c>
      <c r="I81" s="47">
        <v>72</v>
      </c>
      <c r="J81" s="45">
        <v>40</v>
      </c>
      <c r="K81" s="47">
        <v>77</v>
      </c>
      <c r="L81" s="45">
        <v>15</v>
      </c>
      <c r="M81" s="47">
        <v>86</v>
      </c>
      <c r="N81" s="102"/>
      <c r="O81" s="47">
        <v>167</v>
      </c>
      <c r="P81" s="45">
        <v>9</v>
      </c>
      <c r="Q81" s="47">
        <v>92</v>
      </c>
      <c r="R81" s="45">
        <v>2</v>
      </c>
      <c r="S81" s="13">
        <v>70</v>
      </c>
      <c r="T81" s="14">
        <v>19.25</v>
      </c>
      <c r="U81" s="13">
        <v>81</v>
      </c>
      <c r="V81" s="25">
        <v>6</v>
      </c>
      <c r="W81" s="13">
        <v>70</v>
      </c>
      <c r="X81" s="14">
        <v>13.5</v>
      </c>
      <c r="Y81" s="13"/>
      <c r="Z81" s="14"/>
      <c r="AA81" s="15">
        <f>SUM(F81,H81+J81+L81+N81+R81+P81+T81+V81+X81+Z81)</f>
        <v>120.75</v>
      </c>
      <c r="AB81" s="9">
        <v>14</v>
      </c>
      <c r="AE81" s="14">
        <v>2</v>
      </c>
      <c r="AG81" s="14">
        <v>2.2000000000000002</v>
      </c>
      <c r="AI81" s="14">
        <v>2.4</v>
      </c>
      <c r="AK81" s="45">
        <v>3</v>
      </c>
      <c r="AM81" s="25">
        <v>4</v>
      </c>
    </row>
    <row r="82" spans="1:39" s="2" customFormat="1">
      <c r="A82" s="9">
        <f t="shared" si="2"/>
        <v>15</v>
      </c>
      <c r="B82" s="10" t="s">
        <v>226</v>
      </c>
      <c r="C82" s="11" t="s">
        <v>15</v>
      </c>
      <c r="D82" s="12">
        <v>39381</v>
      </c>
      <c r="E82" s="47"/>
      <c r="F82" s="45"/>
      <c r="G82" s="47"/>
      <c r="H82" s="46"/>
      <c r="I82" s="47">
        <v>80</v>
      </c>
      <c r="J82" s="46">
        <v>11</v>
      </c>
      <c r="K82" s="47">
        <v>80</v>
      </c>
      <c r="L82" s="45">
        <v>5</v>
      </c>
      <c r="M82" s="47">
        <v>67</v>
      </c>
      <c r="N82" s="45">
        <v>73.33</v>
      </c>
      <c r="O82" s="47"/>
      <c r="P82" s="45"/>
      <c r="Q82" s="47"/>
      <c r="R82" s="45"/>
      <c r="S82" s="13">
        <v>82</v>
      </c>
      <c r="T82" s="14">
        <v>2</v>
      </c>
      <c r="U82" s="13"/>
      <c r="V82" s="25"/>
      <c r="W82" s="13"/>
      <c r="X82" s="14"/>
      <c r="Y82" s="13"/>
      <c r="Z82" s="14"/>
      <c r="AA82" s="15">
        <f>SUM(F82,H82+J82+L82+N82+R82+P82+T82+V82+X82+Z82)</f>
        <v>91.33</v>
      </c>
      <c r="AB82" s="9">
        <v>15</v>
      </c>
      <c r="AE82" s="14">
        <v>1</v>
      </c>
      <c r="AG82" s="14">
        <v>1.1000000000000001</v>
      </c>
      <c r="AI82" s="14">
        <v>1.2</v>
      </c>
      <c r="AK82" s="45">
        <v>1.5</v>
      </c>
      <c r="AM82" s="25">
        <v>2</v>
      </c>
    </row>
    <row r="83" spans="1:39" s="2" customFormat="1">
      <c r="A83" s="9">
        <f t="shared" si="2"/>
        <v>16</v>
      </c>
      <c r="B83" s="10" t="s">
        <v>358</v>
      </c>
      <c r="C83" s="11" t="s">
        <v>31</v>
      </c>
      <c r="D83" s="12">
        <v>39709</v>
      </c>
      <c r="E83" s="47"/>
      <c r="F83" s="45"/>
      <c r="G83" s="47"/>
      <c r="H83" s="46"/>
      <c r="I83" s="47"/>
      <c r="J83" s="46"/>
      <c r="K83" s="47"/>
      <c r="L83" s="45"/>
      <c r="M83" s="47"/>
      <c r="N83" s="45"/>
      <c r="O83" s="47"/>
      <c r="P83" s="45"/>
      <c r="Q83" s="47"/>
      <c r="R83" s="45"/>
      <c r="S83" s="13"/>
      <c r="T83" s="14"/>
      <c r="U83" s="13"/>
      <c r="V83" s="25"/>
      <c r="W83" s="13">
        <v>59</v>
      </c>
      <c r="X83" s="14">
        <v>85</v>
      </c>
      <c r="Y83" s="13"/>
      <c r="Z83" s="14"/>
      <c r="AA83" s="15">
        <f>SUM(F83,H83+J83+L83+N83+R83+P83+T83+V83+X83+Z83)</f>
        <v>85</v>
      </c>
      <c r="AB83" s="9">
        <v>16</v>
      </c>
      <c r="AE83" s="16">
        <f>SUM(AE68:AE82)</f>
        <v>371</v>
      </c>
      <c r="AG83" s="16">
        <f>SUM(AG68:AG82)</f>
        <v>408.1</v>
      </c>
      <c r="AI83" s="16">
        <f>SUM(AI68:AI82)</f>
        <v>445.2</v>
      </c>
      <c r="AK83" s="16">
        <f>SUM(AK68:AK82)</f>
        <v>556.5</v>
      </c>
      <c r="AM83" s="16">
        <f>SUM(AM68:AM82)</f>
        <v>742</v>
      </c>
    </row>
    <row r="84" spans="1:39" s="2" customFormat="1">
      <c r="A84" s="9">
        <f t="shared" si="2"/>
        <v>17</v>
      </c>
      <c r="B84" s="10" t="s">
        <v>362</v>
      </c>
      <c r="C84" s="11" t="s">
        <v>14</v>
      </c>
      <c r="D84" s="12">
        <v>39281</v>
      </c>
      <c r="E84" s="47"/>
      <c r="F84" s="45"/>
      <c r="G84" s="47"/>
      <c r="H84" s="46"/>
      <c r="I84" s="47"/>
      <c r="J84" s="46"/>
      <c r="K84" s="47"/>
      <c r="L84" s="45"/>
      <c r="M84" s="47"/>
      <c r="N84" s="45"/>
      <c r="O84" s="47"/>
      <c r="P84" s="45"/>
      <c r="Q84" s="47"/>
      <c r="R84" s="45"/>
      <c r="S84" s="13"/>
      <c r="T84" s="14"/>
      <c r="U84" s="13"/>
      <c r="V84" s="25"/>
      <c r="W84" s="13"/>
      <c r="X84" s="14"/>
      <c r="Y84" s="13">
        <v>71</v>
      </c>
      <c r="Z84" s="14">
        <v>40</v>
      </c>
      <c r="AA84" s="15">
        <f>SUM(F84,H84+J84+L84+N84+R84+P84+T84+V84+X84+Z84)</f>
        <v>40</v>
      </c>
      <c r="AB84" s="9">
        <v>17</v>
      </c>
    </row>
    <row r="85" spans="1:39" s="2" customFormat="1">
      <c r="A85" s="9">
        <f t="shared" si="2"/>
        <v>18</v>
      </c>
      <c r="B85" s="10" t="s">
        <v>336</v>
      </c>
      <c r="C85" s="11" t="s">
        <v>12</v>
      </c>
      <c r="D85" s="12">
        <v>39638</v>
      </c>
      <c r="E85" s="47"/>
      <c r="F85" s="45"/>
      <c r="G85" s="47"/>
      <c r="H85" s="46"/>
      <c r="I85" s="47"/>
      <c r="J85" s="46"/>
      <c r="K85" s="47"/>
      <c r="L85" s="45"/>
      <c r="M85" s="47">
        <v>71</v>
      </c>
      <c r="N85" s="45">
        <v>30</v>
      </c>
      <c r="O85" s="47"/>
      <c r="P85" s="45"/>
      <c r="Q85" s="47">
        <v>89</v>
      </c>
      <c r="R85" s="45">
        <v>4</v>
      </c>
      <c r="S85" s="13">
        <v>77</v>
      </c>
      <c r="T85" s="14">
        <v>3</v>
      </c>
      <c r="U85" s="13"/>
      <c r="V85" s="25"/>
      <c r="W85" s="13"/>
      <c r="X85" s="14"/>
      <c r="Y85" s="13"/>
      <c r="Z85" s="14"/>
      <c r="AA85" s="15">
        <f>SUM(F85,H85+J85+L85+N85+R85+P85+T85+V85+X85+Z85)</f>
        <v>37</v>
      </c>
      <c r="AB85" s="9">
        <v>18</v>
      </c>
    </row>
    <row r="86" spans="1:39" s="2" customFormat="1">
      <c r="A86" s="9">
        <f t="shared" si="2"/>
        <v>18</v>
      </c>
      <c r="B86" s="10" t="s">
        <v>209</v>
      </c>
      <c r="C86" s="11" t="s">
        <v>16</v>
      </c>
      <c r="D86" s="12">
        <v>39183</v>
      </c>
      <c r="E86" s="47">
        <v>83</v>
      </c>
      <c r="F86" s="45">
        <v>2</v>
      </c>
      <c r="G86" s="47">
        <v>229</v>
      </c>
      <c r="H86" s="46">
        <v>15</v>
      </c>
      <c r="I86" s="47">
        <v>74</v>
      </c>
      <c r="J86" s="46">
        <v>20</v>
      </c>
      <c r="K86" s="47"/>
      <c r="L86" s="45"/>
      <c r="M86" s="47"/>
      <c r="N86" s="45"/>
      <c r="O86" s="47"/>
      <c r="P86" s="45"/>
      <c r="Q86" s="47"/>
      <c r="R86" s="45"/>
      <c r="S86" s="13"/>
      <c r="T86" s="14"/>
      <c r="U86" s="13"/>
      <c r="V86" s="25"/>
      <c r="W86" s="13"/>
      <c r="X86" s="14"/>
      <c r="Y86" s="13"/>
      <c r="Z86" s="14"/>
      <c r="AA86" s="15">
        <f>SUM(F86,H86+J86+L86+N86+R86+P86+T86+V86+X86+Z86)</f>
        <v>37</v>
      </c>
      <c r="AB86" s="9">
        <v>18</v>
      </c>
    </row>
    <row r="87" spans="1:39" s="2" customFormat="1">
      <c r="A87" s="9">
        <f t="shared" si="2"/>
        <v>20</v>
      </c>
      <c r="B87" s="10" t="s">
        <v>337</v>
      </c>
      <c r="C87" s="11" t="s">
        <v>19</v>
      </c>
      <c r="D87" s="12">
        <v>39643</v>
      </c>
      <c r="E87" s="47"/>
      <c r="F87" s="45"/>
      <c r="G87" s="47"/>
      <c r="H87" s="46"/>
      <c r="I87" s="47"/>
      <c r="J87" s="46"/>
      <c r="K87" s="47"/>
      <c r="L87" s="45"/>
      <c r="M87" s="47">
        <v>87</v>
      </c>
      <c r="N87" s="45">
        <v>0.5</v>
      </c>
      <c r="O87" s="47"/>
      <c r="P87" s="45"/>
      <c r="Q87" s="47">
        <v>77</v>
      </c>
      <c r="R87" s="45">
        <v>8</v>
      </c>
      <c r="S87" s="13">
        <v>70</v>
      </c>
      <c r="T87" s="14">
        <v>19.25</v>
      </c>
      <c r="U87" s="13">
        <v>80</v>
      </c>
      <c r="V87" s="25">
        <v>9</v>
      </c>
      <c r="W87" s="13"/>
      <c r="X87" s="14"/>
      <c r="Y87" s="13"/>
      <c r="Z87" s="14"/>
      <c r="AA87" s="15">
        <f>SUM(F87,H87+J87+L87+N87+R87+P87+T87+V87+X87+Z87)</f>
        <v>36.75</v>
      </c>
      <c r="AB87" s="9">
        <v>20</v>
      </c>
      <c r="AE87" s="19"/>
      <c r="AF87" s="19"/>
      <c r="AG87" s="19"/>
      <c r="AH87" s="19"/>
      <c r="AI87" s="19"/>
    </row>
    <row r="88" spans="1:39" s="2" customFormat="1">
      <c r="A88" s="9">
        <f t="shared" si="2"/>
        <v>21</v>
      </c>
      <c r="B88" s="10" t="s">
        <v>232</v>
      </c>
      <c r="C88" s="11" t="s">
        <v>15</v>
      </c>
      <c r="D88" s="12">
        <v>39320</v>
      </c>
      <c r="E88" s="47"/>
      <c r="F88" s="45"/>
      <c r="G88" s="47"/>
      <c r="H88" s="46"/>
      <c r="I88" s="47"/>
      <c r="J88" s="46"/>
      <c r="K88" s="47"/>
      <c r="L88" s="45"/>
      <c r="M88" s="47">
        <v>72</v>
      </c>
      <c r="N88" s="45">
        <v>20</v>
      </c>
      <c r="O88" s="47"/>
      <c r="P88" s="45"/>
      <c r="Q88" s="47"/>
      <c r="R88" s="45"/>
      <c r="S88" s="13"/>
      <c r="T88" s="14"/>
      <c r="U88" s="13"/>
      <c r="V88" s="25"/>
      <c r="W88" s="13"/>
      <c r="X88" s="14"/>
      <c r="Y88" s="13"/>
      <c r="Z88" s="14"/>
      <c r="AA88" s="15">
        <f>SUM(F88,H88+J88+L88+N88+R88+P88+T88+V88+X88+Z88)</f>
        <v>20</v>
      </c>
      <c r="AB88" s="9">
        <v>21</v>
      </c>
      <c r="AE88" s="19"/>
      <c r="AF88" s="19"/>
      <c r="AG88" s="19"/>
      <c r="AH88" s="19"/>
      <c r="AI88" s="19"/>
    </row>
    <row r="89" spans="1:39" s="2" customFormat="1">
      <c r="A89" s="9">
        <f t="shared" si="2"/>
        <v>22</v>
      </c>
      <c r="B89" s="10" t="s">
        <v>330</v>
      </c>
      <c r="C89" s="11" t="s">
        <v>14</v>
      </c>
      <c r="D89" s="12">
        <v>39762</v>
      </c>
      <c r="E89" s="47"/>
      <c r="F89" s="45"/>
      <c r="G89" s="47"/>
      <c r="H89" s="46"/>
      <c r="I89" s="47">
        <v>81</v>
      </c>
      <c r="J89" s="46">
        <v>8</v>
      </c>
      <c r="K89" s="47"/>
      <c r="L89" s="45"/>
      <c r="M89" s="47"/>
      <c r="N89" s="45"/>
      <c r="O89" s="47"/>
      <c r="P89" s="45"/>
      <c r="Q89" s="47"/>
      <c r="R89" s="45"/>
      <c r="S89" s="13">
        <v>91</v>
      </c>
      <c r="T89" s="14">
        <v>0.5</v>
      </c>
      <c r="U89" s="13"/>
      <c r="V89" s="25"/>
      <c r="W89" s="13"/>
      <c r="X89" s="14"/>
      <c r="Y89" s="13"/>
      <c r="Z89" s="14"/>
      <c r="AA89" s="15">
        <f>SUM(F89,H89+J89+L89+N89+R89+P89+T89+V89+X89+Z89)</f>
        <v>8.5</v>
      </c>
      <c r="AB89" s="9">
        <v>22</v>
      </c>
      <c r="AE89" s="19"/>
      <c r="AF89" s="19"/>
      <c r="AG89" s="19"/>
      <c r="AH89" s="19"/>
      <c r="AI89" s="19"/>
    </row>
    <row r="90" spans="1:39" s="2" customFormat="1">
      <c r="A90" s="9">
        <f t="shared" si="2"/>
        <v>23</v>
      </c>
      <c r="B90" s="10" t="s">
        <v>227</v>
      </c>
      <c r="C90" s="11" t="s">
        <v>14</v>
      </c>
      <c r="D90" s="12">
        <v>39088</v>
      </c>
      <c r="E90" s="47"/>
      <c r="F90" s="45"/>
      <c r="G90" s="47"/>
      <c r="H90" s="46"/>
      <c r="I90" s="47"/>
      <c r="J90" s="46"/>
      <c r="K90" s="47"/>
      <c r="L90" s="45"/>
      <c r="M90" s="47"/>
      <c r="N90" s="45"/>
      <c r="O90" s="47"/>
      <c r="P90" s="45"/>
      <c r="Q90" s="47"/>
      <c r="R90" s="45"/>
      <c r="S90" s="13">
        <v>76</v>
      </c>
      <c r="T90" s="14">
        <v>4</v>
      </c>
      <c r="U90" s="13"/>
      <c r="V90" s="25"/>
      <c r="W90" s="13"/>
      <c r="X90" s="14"/>
      <c r="Y90" s="13"/>
      <c r="Z90" s="14"/>
      <c r="AA90" s="15">
        <f>SUM(F90,H90+J90+L90+N90+R90+P90+T90+V90+X90+Z90)</f>
        <v>4</v>
      </c>
      <c r="AB90" s="9">
        <v>23</v>
      </c>
      <c r="AE90" s="19"/>
      <c r="AF90" s="19"/>
      <c r="AG90" s="19"/>
      <c r="AH90" s="19"/>
      <c r="AI90" s="19"/>
    </row>
    <row r="91" spans="1:39" s="2" customFormat="1">
      <c r="A91" s="9">
        <f t="shared" si="2"/>
        <v>23</v>
      </c>
      <c r="B91" s="10" t="s">
        <v>310</v>
      </c>
      <c r="C91" s="11" t="s">
        <v>13</v>
      </c>
      <c r="D91" s="12">
        <v>39577</v>
      </c>
      <c r="E91" s="47">
        <v>80</v>
      </c>
      <c r="F91" s="45">
        <v>4</v>
      </c>
      <c r="G91" s="47"/>
      <c r="H91" s="46"/>
      <c r="I91" s="47"/>
      <c r="J91" s="46"/>
      <c r="K91" s="47"/>
      <c r="L91" s="45"/>
      <c r="M91" s="47"/>
      <c r="N91" s="45"/>
      <c r="O91" s="47"/>
      <c r="P91" s="45"/>
      <c r="Q91" s="47"/>
      <c r="R91" s="45"/>
      <c r="S91" s="13"/>
      <c r="T91" s="14"/>
      <c r="U91" s="13"/>
      <c r="V91" s="25"/>
      <c r="W91" s="13"/>
      <c r="X91" s="14"/>
      <c r="Y91" s="13"/>
      <c r="Z91" s="14"/>
      <c r="AA91" s="15">
        <f>SUM(F91,H91+J91+L91+N91+R91+P91+T91+V91+X91+Z91)</f>
        <v>4</v>
      </c>
      <c r="AB91" s="9">
        <v>23</v>
      </c>
    </row>
    <row r="92" spans="1:39" s="2" customFormat="1">
      <c r="A92" s="9">
        <f t="shared" si="2"/>
        <v>25</v>
      </c>
      <c r="B92" s="10" t="s">
        <v>348</v>
      </c>
      <c r="C92" s="11" t="s">
        <v>14</v>
      </c>
      <c r="D92" s="12">
        <v>39810</v>
      </c>
      <c r="E92" s="47"/>
      <c r="F92" s="45"/>
      <c r="G92" s="47"/>
      <c r="H92" s="46"/>
      <c r="I92" s="47"/>
      <c r="J92" s="46"/>
      <c r="K92" s="47"/>
      <c r="L92" s="45"/>
      <c r="M92" s="47"/>
      <c r="N92" s="45"/>
      <c r="O92" s="47"/>
      <c r="P92" s="45"/>
      <c r="Q92" s="47"/>
      <c r="R92" s="45"/>
      <c r="S92" s="13">
        <v>94</v>
      </c>
      <c r="T92" s="14">
        <v>0.5</v>
      </c>
      <c r="U92" s="13"/>
      <c r="V92" s="25"/>
      <c r="W92" s="13"/>
      <c r="X92" s="14"/>
      <c r="Y92" s="13"/>
      <c r="Z92" s="14"/>
      <c r="AA92" s="15">
        <f>SUM(F92,H92+J92+L92+N92+R92+P92+T92+V92+X92+Z92)</f>
        <v>0.5</v>
      </c>
      <c r="AB92" s="9">
        <v>25</v>
      </c>
    </row>
    <row r="93" spans="1:39" s="2" customFormat="1" hidden="1">
      <c r="A93" s="9">
        <f t="shared" si="2"/>
        <v>26</v>
      </c>
      <c r="B93" s="10"/>
      <c r="C93" s="11"/>
      <c r="D93" s="12"/>
      <c r="E93" s="47"/>
      <c r="F93" s="45"/>
      <c r="G93" s="47"/>
      <c r="H93" s="46"/>
      <c r="I93" s="47"/>
      <c r="J93" s="46"/>
      <c r="K93" s="47"/>
      <c r="L93" s="45"/>
      <c r="M93" s="47"/>
      <c r="N93" s="45"/>
      <c r="O93" s="47"/>
      <c r="P93" s="45"/>
      <c r="Q93" s="47"/>
      <c r="R93" s="45"/>
      <c r="S93" s="13"/>
      <c r="T93" s="14"/>
      <c r="U93" s="13"/>
      <c r="V93" s="25"/>
      <c r="W93" s="13"/>
      <c r="X93" s="14"/>
      <c r="Y93" s="13"/>
      <c r="Z93" s="14"/>
      <c r="AA93" s="15">
        <f t="shared" ref="AA68:AA112" si="3">SUM(F93,H93+J93+L93+N93+R93+P93+T93+V93+X93+Z93)</f>
        <v>0</v>
      </c>
      <c r="AB93" s="9">
        <v>26</v>
      </c>
    </row>
    <row r="94" spans="1:39" s="2" customFormat="1" hidden="1">
      <c r="A94" s="9">
        <f t="shared" si="2"/>
        <v>27</v>
      </c>
      <c r="B94" s="10"/>
      <c r="C94" s="11"/>
      <c r="D94" s="12"/>
      <c r="E94" s="47"/>
      <c r="F94" s="45"/>
      <c r="G94" s="47"/>
      <c r="H94" s="46"/>
      <c r="I94" s="47"/>
      <c r="J94" s="46"/>
      <c r="K94" s="47"/>
      <c r="L94" s="45"/>
      <c r="M94" s="47"/>
      <c r="N94" s="45"/>
      <c r="O94" s="47"/>
      <c r="P94" s="45"/>
      <c r="Q94" s="47"/>
      <c r="R94" s="45"/>
      <c r="S94" s="13"/>
      <c r="T94" s="14"/>
      <c r="U94" s="13"/>
      <c r="V94" s="25"/>
      <c r="W94" s="13"/>
      <c r="X94" s="14"/>
      <c r="Y94" s="13"/>
      <c r="Z94" s="14"/>
      <c r="AA94" s="15">
        <f t="shared" si="3"/>
        <v>0</v>
      </c>
      <c r="AB94" s="9">
        <v>27</v>
      </c>
    </row>
    <row r="95" spans="1:39" s="2" customFormat="1" hidden="1">
      <c r="A95" s="9">
        <f t="shared" si="2"/>
        <v>28</v>
      </c>
      <c r="B95" s="10"/>
      <c r="C95" s="11"/>
      <c r="D95" s="12"/>
      <c r="E95" s="47"/>
      <c r="F95" s="45"/>
      <c r="G95" s="47"/>
      <c r="H95" s="46"/>
      <c r="I95" s="47"/>
      <c r="J95" s="46"/>
      <c r="K95" s="47"/>
      <c r="L95" s="45"/>
      <c r="M95" s="47"/>
      <c r="N95" s="45"/>
      <c r="O95" s="47"/>
      <c r="P95" s="45"/>
      <c r="Q95" s="47"/>
      <c r="R95" s="45"/>
      <c r="S95" s="13"/>
      <c r="T95" s="14"/>
      <c r="U95" s="13"/>
      <c r="V95" s="25"/>
      <c r="W95" s="13"/>
      <c r="X95" s="14"/>
      <c r="Y95" s="13"/>
      <c r="Z95" s="14"/>
      <c r="AA95" s="15">
        <f t="shared" si="3"/>
        <v>0</v>
      </c>
      <c r="AB95" s="9">
        <v>28</v>
      </c>
    </row>
    <row r="96" spans="1:39" s="2" customFormat="1" hidden="1">
      <c r="A96" s="9">
        <f t="shared" si="2"/>
        <v>29</v>
      </c>
      <c r="B96" s="10"/>
      <c r="C96" s="11"/>
      <c r="D96" s="12"/>
      <c r="E96" s="47"/>
      <c r="F96" s="45"/>
      <c r="G96" s="47"/>
      <c r="H96" s="46"/>
      <c r="I96" s="47"/>
      <c r="J96" s="46"/>
      <c r="K96" s="47"/>
      <c r="L96" s="45"/>
      <c r="M96" s="47"/>
      <c r="N96" s="45"/>
      <c r="O96" s="47"/>
      <c r="P96" s="45"/>
      <c r="Q96" s="47"/>
      <c r="R96" s="45"/>
      <c r="S96" s="13"/>
      <c r="T96" s="14"/>
      <c r="U96" s="13"/>
      <c r="V96" s="25"/>
      <c r="W96" s="13"/>
      <c r="X96" s="14"/>
      <c r="Y96" s="13"/>
      <c r="Z96" s="14"/>
      <c r="AA96" s="15">
        <f t="shared" si="3"/>
        <v>0</v>
      </c>
      <c r="AB96" s="9">
        <v>29</v>
      </c>
    </row>
    <row r="97" spans="1:28" s="2" customFormat="1" hidden="1">
      <c r="A97" s="9">
        <f t="shared" si="2"/>
        <v>30</v>
      </c>
      <c r="B97" s="10"/>
      <c r="C97" s="11"/>
      <c r="D97" s="12"/>
      <c r="E97" s="47"/>
      <c r="F97" s="45"/>
      <c r="G97" s="47"/>
      <c r="H97" s="46"/>
      <c r="I97" s="47"/>
      <c r="J97" s="46"/>
      <c r="K97" s="47"/>
      <c r="L97" s="45"/>
      <c r="M97" s="47"/>
      <c r="N97" s="45"/>
      <c r="O97" s="47"/>
      <c r="P97" s="45"/>
      <c r="Q97" s="47"/>
      <c r="R97" s="45"/>
      <c r="S97" s="13"/>
      <c r="T97" s="14"/>
      <c r="U97" s="13"/>
      <c r="V97" s="25"/>
      <c r="W97" s="13"/>
      <c r="X97" s="14"/>
      <c r="Y97" s="13"/>
      <c r="Z97" s="14"/>
      <c r="AA97" s="15">
        <f t="shared" si="3"/>
        <v>0</v>
      </c>
      <c r="AB97" s="9">
        <v>30</v>
      </c>
    </row>
    <row r="98" spans="1:28" s="2" customFormat="1" hidden="1">
      <c r="A98" s="9">
        <f t="shared" si="2"/>
        <v>31</v>
      </c>
      <c r="B98" s="10"/>
      <c r="C98" s="11"/>
      <c r="D98" s="12"/>
      <c r="E98" s="47"/>
      <c r="F98" s="45"/>
      <c r="G98" s="47"/>
      <c r="H98" s="46"/>
      <c r="I98" s="47"/>
      <c r="J98" s="46"/>
      <c r="K98" s="47"/>
      <c r="L98" s="45"/>
      <c r="M98" s="47"/>
      <c r="N98" s="45"/>
      <c r="O98" s="47"/>
      <c r="P98" s="45"/>
      <c r="Q98" s="47"/>
      <c r="R98" s="45"/>
      <c r="S98" s="13"/>
      <c r="T98" s="14"/>
      <c r="U98" s="13"/>
      <c r="V98" s="25"/>
      <c r="W98" s="13"/>
      <c r="X98" s="14"/>
      <c r="Y98" s="13"/>
      <c r="Z98" s="14"/>
      <c r="AA98" s="15">
        <f t="shared" si="3"/>
        <v>0</v>
      </c>
      <c r="AB98" s="9">
        <v>31</v>
      </c>
    </row>
    <row r="99" spans="1:28" s="2" customFormat="1" hidden="1">
      <c r="A99" s="9">
        <f t="shared" si="2"/>
        <v>32</v>
      </c>
      <c r="B99" s="10"/>
      <c r="C99" s="11"/>
      <c r="D99" s="12"/>
      <c r="E99" s="47"/>
      <c r="F99" s="45"/>
      <c r="G99" s="47"/>
      <c r="H99" s="46"/>
      <c r="I99" s="47"/>
      <c r="J99" s="46"/>
      <c r="K99" s="47"/>
      <c r="L99" s="45"/>
      <c r="M99" s="47"/>
      <c r="N99" s="45"/>
      <c r="O99" s="47"/>
      <c r="P99" s="45"/>
      <c r="Q99" s="47"/>
      <c r="R99" s="45"/>
      <c r="S99" s="13"/>
      <c r="T99" s="14"/>
      <c r="U99" s="13"/>
      <c r="V99" s="25"/>
      <c r="W99" s="13"/>
      <c r="X99" s="14"/>
      <c r="Y99" s="13"/>
      <c r="Z99" s="14"/>
      <c r="AA99" s="15">
        <f t="shared" si="3"/>
        <v>0</v>
      </c>
      <c r="AB99" s="9">
        <v>32</v>
      </c>
    </row>
    <row r="100" spans="1:28" s="2" customFormat="1" hidden="1">
      <c r="A100" s="9">
        <f t="shared" si="2"/>
        <v>33</v>
      </c>
      <c r="B100" s="10"/>
      <c r="C100" s="11"/>
      <c r="D100" s="12"/>
      <c r="E100" s="47"/>
      <c r="F100" s="45"/>
      <c r="G100" s="47"/>
      <c r="H100" s="45"/>
      <c r="I100" s="47"/>
      <c r="J100" s="45"/>
      <c r="K100" s="47"/>
      <c r="L100" s="45"/>
      <c r="M100" s="47"/>
      <c r="N100" s="45"/>
      <c r="O100" s="47"/>
      <c r="P100" s="45"/>
      <c r="Q100" s="47"/>
      <c r="R100" s="45"/>
      <c r="S100" s="13"/>
      <c r="T100" s="14"/>
      <c r="U100" s="13"/>
      <c r="V100" s="14"/>
      <c r="W100" s="13"/>
      <c r="X100" s="14"/>
      <c r="Y100" s="13"/>
      <c r="Z100" s="14"/>
      <c r="AA100" s="15">
        <f t="shared" si="3"/>
        <v>0</v>
      </c>
      <c r="AB100" s="9">
        <v>33</v>
      </c>
    </row>
    <row r="101" spans="1:28" s="2" customFormat="1" hidden="1">
      <c r="A101" s="9">
        <f t="shared" si="2"/>
        <v>34</v>
      </c>
      <c r="B101" s="10"/>
      <c r="C101" s="11"/>
      <c r="D101" s="12"/>
      <c r="E101" s="47"/>
      <c r="F101" s="45"/>
      <c r="G101" s="47"/>
      <c r="H101" s="45"/>
      <c r="I101" s="47"/>
      <c r="J101" s="45"/>
      <c r="K101" s="47"/>
      <c r="L101" s="45"/>
      <c r="M101" s="47"/>
      <c r="N101" s="45"/>
      <c r="O101" s="47"/>
      <c r="P101" s="45"/>
      <c r="Q101" s="47"/>
      <c r="R101" s="45"/>
      <c r="S101" s="13"/>
      <c r="T101" s="14"/>
      <c r="U101" s="13"/>
      <c r="V101" s="14"/>
      <c r="W101" s="13"/>
      <c r="X101" s="14"/>
      <c r="Y101" s="13"/>
      <c r="Z101" s="14"/>
      <c r="AA101" s="15">
        <f t="shared" si="3"/>
        <v>0</v>
      </c>
      <c r="AB101" s="9">
        <v>34</v>
      </c>
    </row>
    <row r="102" spans="1:28" s="2" customFormat="1" hidden="1">
      <c r="A102" s="9">
        <f t="shared" si="2"/>
        <v>35</v>
      </c>
      <c r="B102" s="10"/>
      <c r="C102" s="11"/>
      <c r="D102" s="12"/>
      <c r="E102" s="47"/>
      <c r="F102" s="45"/>
      <c r="G102" s="47"/>
      <c r="H102" s="45"/>
      <c r="I102" s="47"/>
      <c r="J102" s="45"/>
      <c r="K102" s="47"/>
      <c r="L102" s="45"/>
      <c r="M102" s="47"/>
      <c r="N102" s="45"/>
      <c r="O102" s="47"/>
      <c r="P102" s="45"/>
      <c r="Q102" s="47"/>
      <c r="R102" s="45"/>
      <c r="S102" s="13"/>
      <c r="T102" s="14"/>
      <c r="U102" s="13"/>
      <c r="V102" s="14"/>
      <c r="W102" s="13"/>
      <c r="X102" s="14"/>
      <c r="Y102" s="13"/>
      <c r="Z102" s="14"/>
      <c r="AA102" s="15">
        <f t="shared" si="3"/>
        <v>0</v>
      </c>
      <c r="AB102" s="9">
        <v>35</v>
      </c>
    </row>
    <row r="103" spans="1:28" s="2" customFormat="1" hidden="1">
      <c r="A103" s="9">
        <f t="shared" si="2"/>
        <v>36</v>
      </c>
      <c r="B103" s="10"/>
      <c r="C103" s="11"/>
      <c r="D103" s="12"/>
      <c r="E103" s="47"/>
      <c r="F103" s="45"/>
      <c r="G103" s="47"/>
      <c r="H103" s="45"/>
      <c r="I103" s="47"/>
      <c r="J103" s="45"/>
      <c r="K103" s="47"/>
      <c r="L103" s="45"/>
      <c r="M103" s="47"/>
      <c r="N103" s="45"/>
      <c r="O103" s="47"/>
      <c r="P103" s="45"/>
      <c r="Q103" s="47"/>
      <c r="R103" s="45"/>
      <c r="S103" s="13"/>
      <c r="T103" s="14"/>
      <c r="U103" s="13"/>
      <c r="V103" s="14"/>
      <c r="W103" s="13"/>
      <c r="X103" s="14"/>
      <c r="Y103" s="13"/>
      <c r="Z103" s="14"/>
      <c r="AA103" s="15">
        <f t="shared" si="3"/>
        <v>0</v>
      </c>
      <c r="AB103" s="9">
        <v>36</v>
      </c>
    </row>
    <row r="104" spans="1:28" s="2" customFormat="1" hidden="1">
      <c r="A104" s="9">
        <f t="shared" si="2"/>
        <v>37</v>
      </c>
      <c r="B104" s="10"/>
      <c r="C104" s="11"/>
      <c r="D104" s="12"/>
      <c r="E104" s="47"/>
      <c r="F104" s="45"/>
      <c r="G104" s="47"/>
      <c r="H104" s="45"/>
      <c r="I104" s="47"/>
      <c r="J104" s="45"/>
      <c r="K104" s="47"/>
      <c r="L104" s="45"/>
      <c r="M104" s="47"/>
      <c r="N104" s="45"/>
      <c r="O104" s="47"/>
      <c r="P104" s="45"/>
      <c r="Q104" s="47"/>
      <c r="R104" s="45"/>
      <c r="S104" s="13"/>
      <c r="T104" s="14"/>
      <c r="U104" s="13"/>
      <c r="V104" s="14"/>
      <c r="W104" s="13"/>
      <c r="X104" s="14"/>
      <c r="Y104" s="13"/>
      <c r="Z104" s="14"/>
      <c r="AA104" s="15">
        <f t="shared" si="3"/>
        <v>0</v>
      </c>
      <c r="AB104" s="9">
        <v>37</v>
      </c>
    </row>
    <row r="105" spans="1:28" s="2" customFormat="1" hidden="1">
      <c r="A105" s="9">
        <f t="shared" si="2"/>
        <v>38</v>
      </c>
      <c r="B105" s="10"/>
      <c r="C105" s="11"/>
      <c r="D105" s="12"/>
      <c r="E105" s="47"/>
      <c r="F105" s="45"/>
      <c r="G105" s="47"/>
      <c r="H105" s="45"/>
      <c r="I105" s="47"/>
      <c r="J105" s="45"/>
      <c r="K105" s="47"/>
      <c r="L105" s="45"/>
      <c r="M105" s="47"/>
      <c r="N105" s="45"/>
      <c r="O105" s="47"/>
      <c r="P105" s="45"/>
      <c r="Q105" s="47"/>
      <c r="R105" s="45"/>
      <c r="S105" s="13"/>
      <c r="T105" s="14"/>
      <c r="U105" s="13"/>
      <c r="V105" s="14"/>
      <c r="W105" s="13"/>
      <c r="X105" s="14"/>
      <c r="Y105" s="13"/>
      <c r="Z105" s="14"/>
      <c r="AA105" s="15">
        <f t="shared" si="3"/>
        <v>0</v>
      </c>
      <c r="AB105" s="9">
        <v>38</v>
      </c>
    </row>
    <row r="106" spans="1:28" s="2" customFormat="1" hidden="1">
      <c r="A106" s="9">
        <f t="shared" si="2"/>
        <v>39</v>
      </c>
      <c r="B106" s="10"/>
      <c r="C106" s="11"/>
      <c r="D106" s="12"/>
      <c r="E106" s="47"/>
      <c r="F106" s="45"/>
      <c r="G106" s="47"/>
      <c r="H106" s="45"/>
      <c r="I106" s="47"/>
      <c r="J106" s="45"/>
      <c r="K106" s="47"/>
      <c r="L106" s="45"/>
      <c r="M106" s="47"/>
      <c r="N106" s="45"/>
      <c r="O106" s="47"/>
      <c r="P106" s="45"/>
      <c r="Q106" s="47"/>
      <c r="R106" s="45"/>
      <c r="S106" s="13"/>
      <c r="T106" s="14"/>
      <c r="U106" s="13"/>
      <c r="V106" s="14"/>
      <c r="W106" s="13"/>
      <c r="X106" s="14"/>
      <c r="Y106" s="13"/>
      <c r="Z106" s="14"/>
      <c r="AA106" s="15">
        <f t="shared" si="3"/>
        <v>0</v>
      </c>
      <c r="AB106" s="9">
        <v>39</v>
      </c>
    </row>
    <row r="107" spans="1:28" s="2" customFormat="1" hidden="1">
      <c r="A107" s="9">
        <f t="shared" si="2"/>
        <v>40</v>
      </c>
      <c r="B107" s="10"/>
      <c r="C107" s="11"/>
      <c r="D107" s="12"/>
      <c r="E107" s="47"/>
      <c r="F107" s="45"/>
      <c r="G107" s="47"/>
      <c r="H107" s="45"/>
      <c r="I107" s="47"/>
      <c r="J107" s="45"/>
      <c r="K107" s="47"/>
      <c r="L107" s="45"/>
      <c r="M107" s="47"/>
      <c r="N107" s="45"/>
      <c r="O107" s="47"/>
      <c r="P107" s="45"/>
      <c r="Q107" s="47"/>
      <c r="R107" s="45"/>
      <c r="S107" s="13"/>
      <c r="T107" s="14"/>
      <c r="U107" s="13"/>
      <c r="V107" s="14"/>
      <c r="W107" s="13"/>
      <c r="X107" s="14"/>
      <c r="Y107" s="13"/>
      <c r="Z107" s="14"/>
      <c r="AA107" s="15">
        <f t="shared" si="3"/>
        <v>0</v>
      </c>
      <c r="AB107" s="9">
        <v>40</v>
      </c>
    </row>
    <row r="108" spans="1:28" s="2" customFormat="1" hidden="1">
      <c r="A108" s="9">
        <f t="shared" si="2"/>
        <v>41</v>
      </c>
      <c r="B108" s="10"/>
      <c r="C108" s="11"/>
      <c r="D108" s="12"/>
      <c r="E108" s="47"/>
      <c r="F108" s="45"/>
      <c r="G108" s="47"/>
      <c r="H108" s="45"/>
      <c r="I108" s="47"/>
      <c r="J108" s="45"/>
      <c r="K108" s="47"/>
      <c r="L108" s="45"/>
      <c r="M108" s="47"/>
      <c r="N108" s="45"/>
      <c r="O108" s="47"/>
      <c r="P108" s="45"/>
      <c r="Q108" s="47"/>
      <c r="R108" s="45"/>
      <c r="S108" s="13"/>
      <c r="T108" s="14"/>
      <c r="U108" s="13"/>
      <c r="V108" s="14"/>
      <c r="W108" s="13"/>
      <c r="X108" s="14"/>
      <c r="Y108" s="13"/>
      <c r="Z108" s="14"/>
      <c r="AA108" s="15">
        <f t="shared" si="3"/>
        <v>0</v>
      </c>
      <c r="AB108" s="9">
        <v>41</v>
      </c>
    </row>
    <row r="109" spans="1:28" s="2" customFormat="1" hidden="1">
      <c r="A109" s="9">
        <f t="shared" si="2"/>
        <v>42</v>
      </c>
      <c r="B109" s="10"/>
      <c r="C109" s="11"/>
      <c r="D109" s="12"/>
      <c r="E109" s="47"/>
      <c r="F109" s="45"/>
      <c r="G109" s="47"/>
      <c r="H109" s="45"/>
      <c r="I109" s="47"/>
      <c r="J109" s="45"/>
      <c r="K109" s="47"/>
      <c r="L109" s="45"/>
      <c r="M109" s="47"/>
      <c r="N109" s="45"/>
      <c r="O109" s="47"/>
      <c r="P109" s="45"/>
      <c r="Q109" s="47"/>
      <c r="R109" s="45"/>
      <c r="S109" s="13"/>
      <c r="T109" s="14"/>
      <c r="U109" s="13"/>
      <c r="V109" s="14"/>
      <c r="W109" s="13"/>
      <c r="X109" s="14"/>
      <c r="Y109" s="13"/>
      <c r="Z109" s="14"/>
      <c r="AA109" s="15">
        <f t="shared" si="3"/>
        <v>0</v>
      </c>
      <c r="AB109" s="9">
        <v>42</v>
      </c>
    </row>
    <row r="110" spans="1:28" s="2" customFormat="1" hidden="1">
      <c r="A110" s="9">
        <f t="shared" si="2"/>
        <v>43</v>
      </c>
      <c r="B110" s="10"/>
      <c r="C110" s="11"/>
      <c r="D110" s="12"/>
      <c r="E110" s="47"/>
      <c r="F110" s="45"/>
      <c r="G110" s="47"/>
      <c r="H110" s="45"/>
      <c r="I110" s="47"/>
      <c r="J110" s="45"/>
      <c r="K110" s="47"/>
      <c r="L110" s="45"/>
      <c r="M110" s="47"/>
      <c r="N110" s="45"/>
      <c r="O110" s="47"/>
      <c r="P110" s="45"/>
      <c r="Q110" s="47"/>
      <c r="R110" s="45"/>
      <c r="S110" s="13"/>
      <c r="T110" s="14"/>
      <c r="U110" s="13"/>
      <c r="V110" s="14"/>
      <c r="W110" s="13"/>
      <c r="X110" s="14"/>
      <c r="Y110" s="13"/>
      <c r="Z110" s="14"/>
      <c r="AA110" s="15">
        <f t="shared" si="3"/>
        <v>0</v>
      </c>
      <c r="AB110" s="9">
        <v>43</v>
      </c>
    </row>
    <row r="111" spans="1:28" s="2" customFormat="1" hidden="1">
      <c r="A111" s="9">
        <f t="shared" si="2"/>
        <v>44</v>
      </c>
      <c r="B111" s="10"/>
      <c r="C111" s="11"/>
      <c r="D111" s="12"/>
      <c r="E111" s="47"/>
      <c r="F111" s="45"/>
      <c r="G111" s="47"/>
      <c r="H111" s="45"/>
      <c r="I111" s="47"/>
      <c r="J111" s="45"/>
      <c r="K111" s="47"/>
      <c r="L111" s="45"/>
      <c r="M111" s="47"/>
      <c r="N111" s="45"/>
      <c r="O111" s="47"/>
      <c r="P111" s="45"/>
      <c r="Q111" s="47"/>
      <c r="R111" s="45"/>
      <c r="S111" s="13"/>
      <c r="T111" s="14"/>
      <c r="U111" s="13"/>
      <c r="V111" s="14"/>
      <c r="W111" s="13"/>
      <c r="X111" s="14"/>
      <c r="Y111" s="13"/>
      <c r="Z111" s="14"/>
      <c r="AA111" s="15">
        <f t="shared" si="3"/>
        <v>0</v>
      </c>
      <c r="AB111" s="9">
        <v>44</v>
      </c>
    </row>
    <row r="112" spans="1:28" s="2" customFormat="1" hidden="1">
      <c r="A112" s="9">
        <f t="shared" si="2"/>
        <v>45</v>
      </c>
      <c r="B112" s="10"/>
      <c r="C112" s="11"/>
      <c r="D112" s="12"/>
      <c r="E112" s="47"/>
      <c r="F112" s="45"/>
      <c r="G112" s="47"/>
      <c r="H112" s="45"/>
      <c r="I112" s="47"/>
      <c r="J112" s="45"/>
      <c r="K112" s="47"/>
      <c r="L112" s="45"/>
      <c r="M112" s="47"/>
      <c r="N112" s="45"/>
      <c r="O112" s="47"/>
      <c r="P112" s="45"/>
      <c r="Q112" s="47"/>
      <c r="R112" s="45"/>
      <c r="S112" s="13"/>
      <c r="T112" s="14"/>
      <c r="U112" s="13"/>
      <c r="V112" s="14"/>
      <c r="W112" s="13"/>
      <c r="X112" s="14"/>
      <c r="Y112" s="13"/>
      <c r="Z112" s="14"/>
      <c r="AA112" s="15">
        <f t="shared" si="3"/>
        <v>0</v>
      </c>
      <c r="AB112" s="9">
        <v>45</v>
      </c>
    </row>
    <row r="113" spans="1:39" s="2" customFormat="1" hidden="1">
      <c r="D113" s="48"/>
      <c r="E113" s="17">
        <f>SUM(E68:E112)</f>
        <v>1031</v>
      </c>
      <c r="F113" s="18">
        <f>SUM(F68:F112)</f>
        <v>370</v>
      </c>
      <c r="G113" s="17">
        <f t="shared" ref="G113:Z113" si="4">SUM(G68:G112)</f>
        <v>2475</v>
      </c>
      <c r="H113" s="18">
        <f t="shared" si="4"/>
        <v>541.5</v>
      </c>
      <c r="I113" s="17">
        <f t="shared" si="4"/>
        <v>1089</v>
      </c>
      <c r="J113" s="18">
        <f t="shared" si="4"/>
        <v>368</v>
      </c>
      <c r="K113" s="17">
        <f t="shared" si="4"/>
        <v>991</v>
      </c>
      <c r="L113" s="18">
        <f t="shared" si="4"/>
        <v>368</v>
      </c>
      <c r="M113" s="17">
        <f t="shared" si="4"/>
        <v>1204</v>
      </c>
      <c r="N113" s="51">
        <f t="shared" si="4"/>
        <v>367.49</v>
      </c>
      <c r="O113" s="17">
        <f t="shared" si="4"/>
        <v>1663</v>
      </c>
      <c r="P113" s="18">
        <f t="shared" si="4"/>
        <v>541.5</v>
      </c>
      <c r="Q113" s="17">
        <f t="shared" si="4"/>
        <v>1078</v>
      </c>
      <c r="R113" s="18">
        <f t="shared" si="4"/>
        <v>353.99</v>
      </c>
      <c r="S113" s="17">
        <f t="shared" si="4"/>
        <v>1365</v>
      </c>
      <c r="T113" s="18">
        <f t="shared" si="4"/>
        <v>357</v>
      </c>
      <c r="U113" s="17">
        <f t="shared" si="4"/>
        <v>1020</v>
      </c>
      <c r="V113" s="18">
        <f t="shared" si="4"/>
        <v>359</v>
      </c>
      <c r="W113" s="17">
        <f t="shared" si="4"/>
        <v>1000</v>
      </c>
      <c r="X113" s="18">
        <f t="shared" si="4"/>
        <v>353</v>
      </c>
      <c r="Y113" s="17">
        <f t="shared" si="4"/>
        <v>953</v>
      </c>
      <c r="Z113" s="18">
        <f t="shared" si="4"/>
        <v>363</v>
      </c>
      <c r="AB113" s="9">
        <v>46</v>
      </c>
    </row>
    <row r="114" spans="1:39" s="2" customFormat="1" ht="17.25" thickBot="1">
      <c r="B114" s="19"/>
      <c r="C114" s="20"/>
      <c r="D114" s="20"/>
      <c r="E114" s="20"/>
      <c r="F114" s="21"/>
      <c r="G114" s="20"/>
      <c r="H114" s="21"/>
      <c r="I114" s="20"/>
      <c r="J114" s="21"/>
      <c r="K114" s="20"/>
      <c r="L114" s="21"/>
      <c r="M114" s="20"/>
      <c r="N114" s="21"/>
      <c r="O114" s="20"/>
      <c r="P114" s="21"/>
      <c r="Q114" s="20"/>
      <c r="R114" s="21"/>
      <c r="S114" s="21"/>
      <c r="T114" s="21"/>
      <c r="U114" s="21"/>
    </row>
    <row r="115" spans="1:39" s="2" customFormat="1" ht="23.25">
      <c r="A115" s="126" t="s">
        <v>259</v>
      </c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8"/>
    </row>
    <row r="116" spans="1:39" s="2" customFormat="1" ht="24" thickBot="1">
      <c r="A116" s="132" t="s">
        <v>5</v>
      </c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4"/>
    </row>
    <row r="117" spans="1:39" s="2" customFormat="1" ht="17.25" thickBot="1">
      <c r="D117" s="48"/>
    </row>
    <row r="118" spans="1:39" s="2" customFormat="1" ht="20.25" thickBot="1">
      <c r="A118" s="129" t="s">
        <v>6</v>
      </c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1"/>
    </row>
    <row r="119" spans="1:39" s="2" customFormat="1" ht="17.25" thickBot="1">
      <c r="D119" s="48"/>
    </row>
    <row r="120" spans="1:39" s="2" customFormat="1" ht="20.25" thickBot="1">
      <c r="A120" s="135" t="s">
        <v>271</v>
      </c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7"/>
    </row>
    <row r="121" spans="1:39" s="2" customFormat="1" ht="17.25" thickBot="1">
      <c r="D121" s="48"/>
      <c r="E121" s="150">
        <f>E7</f>
        <v>44578</v>
      </c>
      <c r="F121" s="156"/>
      <c r="G121" s="148" t="str">
        <f>G7</f>
        <v>09; 10 y 11/02/2022</v>
      </c>
      <c r="H121" s="149"/>
      <c r="I121" s="150">
        <f>I7</f>
        <v>44621</v>
      </c>
      <c r="J121" s="151"/>
      <c r="K121" s="150">
        <f>K7</f>
        <v>44654</v>
      </c>
      <c r="L121" s="151"/>
      <c r="M121" s="150">
        <f>M7</f>
        <v>44689</v>
      </c>
      <c r="N121" s="151"/>
      <c r="O121" s="150" t="str">
        <f>O7</f>
        <v>28 y 29/05/2022</v>
      </c>
      <c r="P121" s="151"/>
      <c r="Q121" s="150">
        <f>Q7</f>
        <v>44738</v>
      </c>
      <c r="R121" s="151"/>
      <c r="S121" s="150">
        <f>S7</f>
        <v>44760</v>
      </c>
      <c r="T121" s="151"/>
      <c r="U121" s="150">
        <f>U7</f>
        <v>44808</v>
      </c>
      <c r="V121" s="151"/>
      <c r="W121" s="150">
        <f>W7</f>
        <v>44844</v>
      </c>
      <c r="X121" s="151"/>
      <c r="Y121" s="150">
        <f>Y64</f>
        <v>44878</v>
      </c>
      <c r="Z121" s="156"/>
    </row>
    <row r="122" spans="1:39" s="2" customFormat="1" ht="17.25" thickBot="1">
      <c r="A122" s="154" t="s">
        <v>0</v>
      </c>
      <c r="B122" s="154" t="s">
        <v>1</v>
      </c>
      <c r="C122" s="144" t="s">
        <v>7</v>
      </c>
      <c r="D122" s="87" t="s">
        <v>8</v>
      </c>
      <c r="E122" s="138" t="str">
        <f>E8</f>
        <v>Necochea Golf Club - POJ -</v>
      </c>
      <c r="F122" s="139"/>
      <c r="G122" s="138" t="str">
        <f>G8</f>
        <v>Sierra de los Padres GC - AMD -</v>
      </c>
      <c r="H122" s="139"/>
      <c r="I122" s="138" t="str">
        <f>I8</f>
        <v>El Valle de Tandil Golf Club</v>
      </c>
      <c r="J122" s="139"/>
      <c r="K122" s="138" t="str">
        <f>K8</f>
        <v>Miramar Links</v>
      </c>
      <c r="L122" s="139"/>
      <c r="M122" s="138" t="str">
        <f>M8</f>
        <v>Tandil Golf Club</v>
      </c>
      <c r="N122" s="139"/>
      <c r="O122" s="138" t="str">
        <f>O8</f>
        <v>Villa Gesell Golf Club</v>
      </c>
      <c r="P122" s="139"/>
      <c r="Q122" s="138" t="str">
        <f>Q8</f>
        <v>Cariló Golf</v>
      </c>
      <c r="R122" s="139"/>
      <c r="S122" s="138" t="str">
        <f>S8</f>
        <v>Mar del Plata Golf Club Cancha Vieja</v>
      </c>
      <c r="T122" s="139"/>
      <c r="U122" s="138" t="str">
        <f>U8</f>
        <v>Costa Esmeralda Golf &amp; Links</v>
      </c>
      <c r="V122" s="139"/>
      <c r="W122" s="138" t="str">
        <f>W8</f>
        <v>Links Pinamar S.A.</v>
      </c>
      <c r="X122" s="139"/>
      <c r="Y122" s="160" t="str">
        <f>Y65</f>
        <v>Mar del Plata Golf Club Cancha Nueva</v>
      </c>
      <c r="Z122" s="161"/>
    </row>
    <row r="123" spans="1:39" s="2" customFormat="1" ht="17.25" thickBot="1">
      <c r="A123" s="155"/>
      <c r="B123" s="155"/>
      <c r="C123" s="145"/>
      <c r="D123" s="88" t="s">
        <v>9</v>
      </c>
      <c r="E123" s="140"/>
      <c r="F123" s="141"/>
      <c r="G123" s="140"/>
      <c r="H123" s="141"/>
      <c r="I123" s="140"/>
      <c r="J123" s="141"/>
      <c r="K123" s="140"/>
      <c r="L123" s="141"/>
      <c r="M123" s="140"/>
      <c r="N123" s="141"/>
      <c r="O123" s="140"/>
      <c r="P123" s="141"/>
      <c r="Q123" s="140"/>
      <c r="R123" s="141"/>
      <c r="S123" s="140"/>
      <c r="T123" s="141"/>
      <c r="U123" s="140"/>
      <c r="V123" s="141"/>
      <c r="W123" s="140"/>
      <c r="X123" s="141"/>
      <c r="Y123" s="162"/>
      <c r="Z123" s="163"/>
      <c r="AB123" s="154" t="s">
        <v>0</v>
      </c>
    </row>
    <row r="124" spans="1:39" s="2" customFormat="1" ht="17.25" thickBot="1">
      <c r="A124" s="157"/>
      <c r="B124" s="158"/>
      <c r="C124" s="23"/>
      <c r="D124" s="23"/>
      <c r="E124" s="33" t="s">
        <v>3</v>
      </c>
      <c r="F124" s="34" t="s">
        <v>4</v>
      </c>
      <c r="G124" s="33" t="s">
        <v>3</v>
      </c>
      <c r="H124" s="34" t="s">
        <v>4</v>
      </c>
      <c r="I124" s="33" t="s">
        <v>3</v>
      </c>
      <c r="J124" s="34" t="s">
        <v>4</v>
      </c>
      <c r="K124" s="39" t="s">
        <v>3</v>
      </c>
      <c r="L124" s="36" t="s">
        <v>4</v>
      </c>
      <c r="M124" s="33" t="s">
        <v>3</v>
      </c>
      <c r="N124" s="34" t="s">
        <v>4</v>
      </c>
      <c r="O124" s="33" t="s">
        <v>3</v>
      </c>
      <c r="P124" s="34" t="s">
        <v>4</v>
      </c>
      <c r="Q124" s="33" t="s">
        <v>3</v>
      </c>
      <c r="R124" s="34" t="s">
        <v>4</v>
      </c>
      <c r="S124" s="33" t="s">
        <v>3</v>
      </c>
      <c r="T124" s="34" t="s">
        <v>4</v>
      </c>
      <c r="U124" s="33" t="s">
        <v>3</v>
      </c>
      <c r="V124" s="34" t="s">
        <v>4</v>
      </c>
      <c r="W124" s="33" t="s">
        <v>3</v>
      </c>
      <c r="X124" s="34" t="s">
        <v>4</v>
      </c>
      <c r="Y124" s="33" t="s">
        <v>3</v>
      </c>
      <c r="Z124" s="34" t="s">
        <v>4</v>
      </c>
      <c r="AA124" s="38" t="s">
        <v>2</v>
      </c>
      <c r="AB124" s="155"/>
      <c r="AG124" s="8">
        <v>0.1</v>
      </c>
      <c r="AI124" s="8">
        <v>0.2</v>
      </c>
      <c r="AK124" s="8">
        <v>0.5</v>
      </c>
      <c r="AM124" s="8">
        <v>1</v>
      </c>
    </row>
    <row r="125" spans="1:39" s="2" customFormat="1">
      <c r="A125" s="9">
        <f>AB125</f>
        <v>1</v>
      </c>
      <c r="B125" s="10" t="s">
        <v>234</v>
      </c>
      <c r="C125" s="11" t="s">
        <v>12</v>
      </c>
      <c r="D125" s="12">
        <v>39932</v>
      </c>
      <c r="E125" s="47">
        <v>92</v>
      </c>
      <c r="F125" s="102"/>
      <c r="G125" s="47">
        <v>278</v>
      </c>
      <c r="H125" s="46">
        <v>75</v>
      </c>
      <c r="I125" s="47">
        <v>88</v>
      </c>
      <c r="J125" s="46">
        <v>50</v>
      </c>
      <c r="K125" s="47">
        <v>96</v>
      </c>
      <c r="L125" s="45">
        <v>35</v>
      </c>
      <c r="M125" s="47">
        <v>78</v>
      </c>
      <c r="N125" s="45">
        <v>50</v>
      </c>
      <c r="O125" s="47">
        <v>182</v>
      </c>
      <c r="P125" s="46">
        <v>75</v>
      </c>
      <c r="Q125" s="47">
        <v>89</v>
      </c>
      <c r="R125" s="45">
        <v>50</v>
      </c>
      <c r="S125" s="13">
        <v>85</v>
      </c>
      <c r="T125" s="102"/>
      <c r="U125" s="13">
        <v>91</v>
      </c>
      <c r="V125" s="104">
        <v>50</v>
      </c>
      <c r="W125" s="13">
        <v>83</v>
      </c>
      <c r="X125" s="14">
        <v>50</v>
      </c>
      <c r="Y125" s="13">
        <v>78</v>
      </c>
      <c r="Z125" s="104">
        <v>50</v>
      </c>
      <c r="AA125" s="15">
        <f>SUM(F125,H125+J125+L125+N125+R125+P125+T125+V125+X125+Z125)</f>
        <v>485</v>
      </c>
      <c r="AB125" s="9">
        <v>1</v>
      </c>
      <c r="AE125" s="104">
        <v>50</v>
      </c>
      <c r="AG125" s="25">
        <v>55</v>
      </c>
      <c r="AI125" s="25">
        <v>60</v>
      </c>
      <c r="AK125" s="46">
        <v>75</v>
      </c>
      <c r="AM125" s="25">
        <v>100</v>
      </c>
    </row>
    <row r="126" spans="1:39" s="2" customFormat="1">
      <c r="A126" s="9">
        <f t="shared" ref="A126:A143" si="5">AB126</f>
        <v>2</v>
      </c>
      <c r="B126" s="10" t="s">
        <v>312</v>
      </c>
      <c r="C126" s="11" t="s">
        <v>16</v>
      </c>
      <c r="D126" s="12">
        <v>40439</v>
      </c>
      <c r="E126" s="47">
        <v>98</v>
      </c>
      <c r="F126" s="45">
        <v>25</v>
      </c>
      <c r="G126" s="47">
        <v>294</v>
      </c>
      <c r="H126" s="46">
        <v>52.5</v>
      </c>
      <c r="I126" s="47">
        <v>108</v>
      </c>
      <c r="J126" s="46">
        <v>25</v>
      </c>
      <c r="K126" s="47">
        <v>105</v>
      </c>
      <c r="L126" s="45">
        <v>20</v>
      </c>
      <c r="M126" s="47"/>
      <c r="N126" s="45"/>
      <c r="O126" s="47">
        <v>222</v>
      </c>
      <c r="P126" s="46">
        <v>30</v>
      </c>
      <c r="Q126" s="47">
        <v>105</v>
      </c>
      <c r="R126" s="45">
        <v>20</v>
      </c>
      <c r="S126" s="13">
        <v>104</v>
      </c>
      <c r="T126" s="25">
        <v>20</v>
      </c>
      <c r="U126" s="13">
        <v>104</v>
      </c>
      <c r="V126" s="104">
        <v>25</v>
      </c>
      <c r="W126" s="13"/>
      <c r="X126" s="14"/>
      <c r="Y126" s="13">
        <v>90</v>
      </c>
      <c r="Z126" s="104">
        <v>30</v>
      </c>
      <c r="AA126" s="15">
        <f>SUM(F126,H126+J126+L126+N126+R126+P126+T126+V126+X126+Z126)</f>
        <v>247.5</v>
      </c>
      <c r="AB126" s="9">
        <v>2</v>
      </c>
      <c r="AE126" s="104">
        <v>35</v>
      </c>
      <c r="AG126" s="25">
        <v>38.5</v>
      </c>
      <c r="AI126" s="25">
        <v>42</v>
      </c>
      <c r="AK126" s="46">
        <v>52.5</v>
      </c>
      <c r="AM126" s="25">
        <v>70</v>
      </c>
    </row>
    <row r="127" spans="1:39" s="2" customFormat="1">
      <c r="A127" s="9">
        <f t="shared" si="5"/>
        <v>3</v>
      </c>
      <c r="B127" s="10" t="s">
        <v>248</v>
      </c>
      <c r="C127" s="11" t="s">
        <v>14</v>
      </c>
      <c r="D127" s="12">
        <v>39591</v>
      </c>
      <c r="E127" s="47">
        <v>91</v>
      </c>
      <c r="F127" s="45">
        <v>50</v>
      </c>
      <c r="G127" s="47"/>
      <c r="H127" s="46"/>
      <c r="I127" s="47"/>
      <c r="J127" s="46"/>
      <c r="K127" s="47">
        <v>101</v>
      </c>
      <c r="L127" s="45">
        <v>25</v>
      </c>
      <c r="M127" s="47"/>
      <c r="N127" s="45"/>
      <c r="O127" s="47">
        <v>207</v>
      </c>
      <c r="P127" s="46">
        <v>52.5</v>
      </c>
      <c r="Q127" s="47">
        <v>92</v>
      </c>
      <c r="R127" s="45">
        <v>35</v>
      </c>
      <c r="S127" s="13">
        <v>96</v>
      </c>
      <c r="T127" s="25">
        <v>35</v>
      </c>
      <c r="U127" s="13">
        <v>97</v>
      </c>
      <c r="V127" s="104">
        <v>35</v>
      </c>
      <c r="W127" s="13"/>
      <c r="X127" s="14"/>
      <c r="Y127" s="13"/>
      <c r="Z127" s="104"/>
      <c r="AA127" s="15">
        <f>SUM(F127,H127+J127+L127+N127+R127+P127+T127+V127+X127+Z127)</f>
        <v>232.5</v>
      </c>
      <c r="AB127" s="9">
        <v>3</v>
      </c>
      <c r="AE127" s="104">
        <v>25</v>
      </c>
      <c r="AG127" s="25">
        <v>27.5</v>
      </c>
      <c r="AI127" s="25">
        <v>30</v>
      </c>
      <c r="AK127" s="46">
        <v>37.5</v>
      </c>
      <c r="AM127" s="25">
        <v>50</v>
      </c>
    </row>
    <row r="128" spans="1:39" s="2" customFormat="1">
      <c r="A128" s="9">
        <f t="shared" si="5"/>
        <v>4</v>
      </c>
      <c r="B128" s="10" t="s">
        <v>314</v>
      </c>
      <c r="C128" s="11" t="s">
        <v>11</v>
      </c>
      <c r="D128" s="12">
        <v>39930</v>
      </c>
      <c r="E128" s="47">
        <v>110</v>
      </c>
      <c r="F128" s="102"/>
      <c r="G128" s="47">
        <v>324</v>
      </c>
      <c r="H128" s="46">
        <v>12</v>
      </c>
      <c r="I128" s="47">
        <v>117</v>
      </c>
      <c r="J128" s="46">
        <v>20</v>
      </c>
      <c r="K128" s="47">
        <v>108</v>
      </c>
      <c r="L128" s="45">
        <v>15</v>
      </c>
      <c r="M128" s="47">
        <v>107</v>
      </c>
      <c r="N128" s="45">
        <v>25</v>
      </c>
      <c r="O128" s="47">
        <v>220</v>
      </c>
      <c r="P128" s="46">
        <v>37.5</v>
      </c>
      <c r="Q128" s="47">
        <v>113</v>
      </c>
      <c r="R128" s="45">
        <v>15</v>
      </c>
      <c r="S128" s="13"/>
      <c r="T128" s="25"/>
      <c r="U128" s="13">
        <v>105</v>
      </c>
      <c r="V128" s="104">
        <v>20</v>
      </c>
      <c r="W128" s="13">
        <v>108</v>
      </c>
      <c r="X128" s="14">
        <v>35</v>
      </c>
      <c r="Y128" s="13">
        <v>95</v>
      </c>
      <c r="Z128" s="104">
        <v>20</v>
      </c>
      <c r="AA128" s="15">
        <f>SUM(F128,H128+J128+L128+N128+R128+P128+T128+V128+X128+Z128)</f>
        <v>199.5</v>
      </c>
      <c r="AB128" s="9">
        <v>4</v>
      </c>
      <c r="AE128" s="104">
        <v>20</v>
      </c>
      <c r="AG128" s="25">
        <v>22</v>
      </c>
      <c r="AI128" s="25">
        <v>24</v>
      </c>
      <c r="AK128" s="46">
        <v>30</v>
      </c>
      <c r="AM128" s="25">
        <v>40</v>
      </c>
    </row>
    <row r="129" spans="1:39" s="2" customFormat="1">
      <c r="A129" s="9">
        <f t="shared" si="5"/>
        <v>5</v>
      </c>
      <c r="B129" s="10" t="s">
        <v>315</v>
      </c>
      <c r="C129" s="11" t="s">
        <v>16</v>
      </c>
      <c r="D129" s="12">
        <v>39177</v>
      </c>
      <c r="E129" s="47">
        <v>110</v>
      </c>
      <c r="F129" s="45">
        <v>8</v>
      </c>
      <c r="G129" s="47">
        <v>296</v>
      </c>
      <c r="H129" s="46">
        <v>37.5</v>
      </c>
      <c r="I129" s="47"/>
      <c r="J129" s="46"/>
      <c r="K129" s="47">
        <v>94</v>
      </c>
      <c r="L129" s="45">
        <v>50</v>
      </c>
      <c r="M129" s="47">
        <v>99</v>
      </c>
      <c r="N129" s="45">
        <v>35</v>
      </c>
      <c r="O129" s="47"/>
      <c r="P129" s="46"/>
      <c r="Q129" s="47"/>
      <c r="R129" s="45"/>
      <c r="S129" s="13">
        <v>108</v>
      </c>
      <c r="T129" s="25">
        <v>15</v>
      </c>
      <c r="U129" s="13"/>
      <c r="V129" s="104"/>
      <c r="W129" s="13"/>
      <c r="X129" s="14"/>
      <c r="Y129" s="13">
        <v>90</v>
      </c>
      <c r="Z129" s="104">
        <v>30</v>
      </c>
      <c r="AA129" s="15">
        <f>SUM(F129,H129+J129+L129+N129+R129+P129+T129+V129+X129+Z129)</f>
        <v>175.5</v>
      </c>
      <c r="AB129" s="9">
        <v>5</v>
      </c>
      <c r="AE129" s="104">
        <v>15</v>
      </c>
      <c r="AG129" s="25">
        <v>16.5</v>
      </c>
      <c r="AI129" s="25">
        <v>18</v>
      </c>
      <c r="AK129" s="46">
        <v>22.5</v>
      </c>
      <c r="AM129" s="25">
        <v>30</v>
      </c>
    </row>
    <row r="130" spans="1:39" s="2" customFormat="1">
      <c r="A130" s="9">
        <f t="shared" si="5"/>
        <v>6</v>
      </c>
      <c r="B130" s="10" t="s">
        <v>313</v>
      </c>
      <c r="C130" s="11" t="s">
        <v>14</v>
      </c>
      <c r="D130" s="12">
        <v>39869</v>
      </c>
      <c r="E130" s="47">
        <v>99</v>
      </c>
      <c r="F130" s="45">
        <v>20</v>
      </c>
      <c r="G130" s="47">
        <v>309</v>
      </c>
      <c r="H130" s="46">
        <v>30</v>
      </c>
      <c r="I130" s="47">
        <v>102</v>
      </c>
      <c r="J130" s="46">
        <v>35</v>
      </c>
      <c r="K130" s="47"/>
      <c r="L130" s="45"/>
      <c r="M130" s="47"/>
      <c r="N130" s="45"/>
      <c r="O130" s="47"/>
      <c r="P130" s="45"/>
      <c r="Q130" s="47">
        <v>100</v>
      </c>
      <c r="R130" s="45">
        <v>25</v>
      </c>
      <c r="S130" s="13">
        <v>103</v>
      </c>
      <c r="T130" s="25">
        <v>25</v>
      </c>
      <c r="U130" s="13"/>
      <c r="V130" s="25"/>
      <c r="W130" s="13"/>
      <c r="X130" s="14"/>
      <c r="Y130" s="13">
        <v>104</v>
      </c>
      <c r="Z130" s="104">
        <v>15</v>
      </c>
      <c r="AA130" s="15">
        <f>SUM(F130,H130+J130+L130+N130+R130+P130+T130+V130+X130+Z130)</f>
        <v>150</v>
      </c>
      <c r="AB130" s="9">
        <v>6</v>
      </c>
      <c r="AE130" s="104">
        <v>10</v>
      </c>
      <c r="AG130" s="25">
        <v>11</v>
      </c>
      <c r="AI130" s="25">
        <v>12</v>
      </c>
      <c r="AK130" s="46">
        <v>15</v>
      </c>
      <c r="AM130" s="25">
        <v>20</v>
      </c>
    </row>
    <row r="131" spans="1:39" s="2" customFormat="1">
      <c r="A131" s="9">
        <f t="shared" si="5"/>
        <v>7</v>
      </c>
      <c r="B131" s="10" t="s">
        <v>258</v>
      </c>
      <c r="C131" s="11" t="s">
        <v>12</v>
      </c>
      <c r="D131" s="12">
        <v>39425</v>
      </c>
      <c r="E131" s="47">
        <v>140</v>
      </c>
      <c r="F131" s="45">
        <v>2</v>
      </c>
      <c r="G131" s="47"/>
      <c r="H131" s="46"/>
      <c r="I131" s="47"/>
      <c r="J131" s="46"/>
      <c r="K131" s="47">
        <v>126</v>
      </c>
      <c r="L131" s="45">
        <v>10</v>
      </c>
      <c r="M131" s="47">
        <v>122</v>
      </c>
      <c r="N131" s="45">
        <v>20</v>
      </c>
      <c r="O131" s="47">
        <v>264</v>
      </c>
      <c r="P131" s="45">
        <v>22.5</v>
      </c>
      <c r="Q131" s="47"/>
      <c r="R131" s="45"/>
      <c r="S131" s="13">
        <v>124</v>
      </c>
      <c r="T131" s="25">
        <v>6</v>
      </c>
      <c r="U131" s="13"/>
      <c r="V131" s="25"/>
      <c r="W131" s="13"/>
      <c r="X131" s="14"/>
      <c r="Y131" s="13"/>
      <c r="Z131" s="104"/>
      <c r="AA131" s="15">
        <f>SUM(F131,H131+J131+L131+N131+R131+P131+T131+V131+X131+Z131)</f>
        <v>60.5</v>
      </c>
      <c r="AB131" s="9">
        <v>7</v>
      </c>
      <c r="AE131" s="104">
        <v>8</v>
      </c>
      <c r="AG131" s="25">
        <v>8.8000000000000007</v>
      </c>
      <c r="AI131" s="25">
        <v>9.6</v>
      </c>
      <c r="AK131" s="46">
        <v>12</v>
      </c>
      <c r="AM131" s="25">
        <v>16</v>
      </c>
    </row>
    <row r="132" spans="1:39" s="2" customFormat="1">
      <c r="A132" s="9">
        <f t="shared" si="5"/>
        <v>8</v>
      </c>
      <c r="B132" s="10" t="s">
        <v>354</v>
      </c>
      <c r="C132" s="11" t="s">
        <v>31</v>
      </c>
      <c r="D132" s="12">
        <v>40267</v>
      </c>
      <c r="E132" s="47"/>
      <c r="F132" s="45"/>
      <c r="G132" s="47"/>
      <c r="H132" s="46"/>
      <c r="I132" s="47"/>
      <c r="J132" s="46"/>
      <c r="K132" s="47"/>
      <c r="L132" s="45"/>
      <c r="M132" s="47"/>
      <c r="N132" s="45"/>
      <c r="O132" s="47"/>
      <c r="P132" s="45"/>
      <c r="Q132" s="47"/>
      <c r="R132" s="45"/>
      <c r="S132" s="13"/>
      <c r="T132" s="25"/>
      <c r="U132" s="13">
        <v>116</v>
      </c>
      <c r="V132" s="25">
        <v>15</v>
      </c>
      <c r="W132" s="13">
        <v>110</v>
      </c>
      <c r="X132" s="14">
        <v>25</v>
      </c>
      <c r="Y132" s="13"/>
      <c r="Z132" s="104"/>
      <c r="AA132" s="15">
        <f>SUM(F132,H132+J132+L132+N132+R132+P132+T132+V132+X132+Z132)</f>
        <v>40</v>
      </c>
      <c r="AB132" s="9">
        <v>8</v>
      </c>
      <c r="AE132" s="104">
        <v>6</v>
      </c>
      <c r="AG132" s="25">
        <v>6.6</v>
      </c>
      <c r="AI132" s="25">
        <v>7.2</v>
      </c>
      <c r="AK132" s="46">
        <v>9</v>
      </c>
      <c r="AM132" s="25">
        <v>12</v>
      </c>
    </row>
    <row r="133" spans="1:39" s="2" customFormat="1" ht="16.5" customHeight="1">
      <c r="A133" s="9">
        <f t="shared" si="5"/>
        <v>9</v>
      </c>
      <c r="B133" s="10" t="s">
        <v>254</v>
      </c>
      <c r="C133" s="11" t="s">
        <v>12</v>
      </c>
      <c r="D133" s="12">
        <v>39358</v>
      </c>
      <c r="E133" s="47">
        <v>132</v>
      </c>
      <c r="F133" s="45">
        <v>6</v>
      </c>
      <c r="G133" s="47">
        <v>320</v>
      </c>
      <c r="H133" s="46">
        <v>15</v>
      </c>
      <c r="I133" s="47">
        <v>122</v>
      </c>
      <c r="J133" s="46">
        <v>15</v>
      </c>
      <c r="K133" s="47"/>
      <c r="L133" s="45"/>
      <c r="M133" s="47"/>
      <c r="N133" s="45"/>
      <c r="O133" s="47"/>
      <c r="P133" s="45"/>
      <c r="Q133" s="47"/>
      <c r="R133" s="45"/>
      <c r="S133" s="13"/>
      <c r="T133" s="25"/>
      <c r="U133" s="13"/>
      <c r="V133" s="25"/>
      <c r="W133" s="13"/>
      <c r="X133" s="14"/>
      <c r="Y133" s="13"/>
      <c r="Z133" s="104"/>
      <c r="AA133" s="15">
        <f>SUM(F133,H133+J133+L133+N133+R133+P133+T133+V133+X133+Z133)</f>
        <v>36</v>
      </c>
      <c r="AB133" s="9">
        <v>9</v>
      </c>
      <c r="AE133" s="104">
        <v>4</v>
      </c>
      <c r="AG133" s="25">
        <v>4.4000000000000004</v>
      </c>
      <c r="AI133" s="25">
        <v>4.8</v>
      </c>
      <c r="AK133" s="46">
        <v>6</v>
      </c>
      <c r="AM133" s="25">
        <v>8</v>
      </c>
    </row>
    <row r="134" spans="1:39" s="2" customFormat="1" ht="16.5" customHeight="1">
      <c r="A134" s="9">
        <f t="shared" si="5"/>
        <v>10</v>
      </c>
      <c r="B134" s="10" t="s">
        <v>349</v>
      </c>
      <c r="C134" s="11" t="s">
        <v>157</v>
      </c>
      <c r="D134" s="12">
        <v>39750</v>
      </c>
      <c r="E134" s="47">
        <v>109</v>
      </c>
      <c r="F134" s="45">
        <v>15</v>
      </c>
      <c r="G134" s="47"/>
      <c r="H134" s="46"/>
      <c r="I134" s="47"/>
      <c r="J134" s="46"/>
      <c r="K134" s="47"/>
      <c r="L134" s="45"/>
      <c r="M134" s="47"/>
      <c r="N134" s="45"/>
      <c r="O134" s="47"/>
      <c r="P134" s="45"/>
      <c r="Q134" s="47"/>
      <c r="R134" s="45"/>
      <c r="S134" s="13">
        <v>111</v>
      </c>
      <c r="T134" s="25">
        <v>9</v>
      </c>
      <c r="U134" s="13"/>
      <c r="V134" s="25"/>
      <c r="W134" s="13"/>
      <c r="X134" s="14"/>
      <c r="Y134" s="13"/>
      <c r="Z134" s="14"/>
      <c r="AA134" s="15">
        <f>SUM(F134,H134+J134+L134+N134+R134+P134+T134+V134+X134+Z134)</f>
        <v>24</v>
      </c>
      <c r="AB134" s="9">
        <v>10</v>
      </c>
      <c r="AE134" s="104">
        <v>2</v>
      </c>
      <c r="AG134" s="25">
        <v>2.2000000000000002</v>
      </c>
      <c r="AI134" s="25">
        <v>2.4</v>
      </c>
      <c r="AK134" s="46">
        <v>3</v>
      </c>
      <c r="AM134" s="25">
        <v>4</v>
      </c>
    </row>
    <row r="135" spans="1:39" s="2" customFormat="1" ht="16.5" customHeight="1">
      <c r="A135" s="9">
        <f t="shared" si="5"/>
        <v>11</v>
      </c>
      <c r="B135" s="10" t="s">
        <v>338</v>
      </c>
      <c r="C135" s="11" t="s">
        <v>14</v>
      </c>
      <c r="D135" s="12">
        <v>40321</v>
      </c>
      <c r="E135" s="47"/>
      <c r="F135" s="45"/>
      <c r="G135" s="47"/>
      <c r="H135" s="46"/>
      <c r="I135" s="47"/>
      <c r="J135" s="46"/>
      <c r="K135" s="47"/>
      <c r="L135" s="45"/>
      <c r="M135" s="47">
        <v>123</v>
      </c>
      <c r="N135" s="45">
        <v>15</v>
      </c>
      <c r="O135" s="47"/>
      <c r="P135" s="45"/>
      <c r="Q135" s="47"/>
      <c r="R135" s="45"/>
      <c r="S135" s="13"/>
      <c r="T135" s="14"/>
      <c r="U135" s="13"/>
      <c r="V135" s="25"/>
      <c r="W135" s="13"/>
      <c r="X135" s="14"/>
      <c r="Y135" s="13">
        <v>119</v>
      </c>
      <c r="Z135" s="14">
        <v>8</v>
      </c>
      <c r="AA135" s="15">
        <f>SUM(F135,H135+J135+L135+N135+R135+P135+T135+V135+X135+Z135)</f>
        <v>23</v>
      </c>
      <c r="AB135" s="9">
        <v>11</v>
      </c>
      <c r="AE135" s="16">
        <f>SUM(AE125:AE134)</f>
        <v>175</v>
      </c>
      <c r="AG135" s="16">
        <f>SUM(AG125:AG134)</f>
        <v>192.5</v>
      </c>
      <c r="AI135" s="16">
        <f>SUM(AI125:AI134)</f>
        <v>210</v>
      </c>
      <c r="AK135" s="16">
        <f>SUM(AK125:AK134)</f>
        <v>262.5</v>
      </c>
      <c r="AM135" s="16">
        <f>SUM(AM125:AM134)</f>
        <v>350</v>
      </c>
    </row>
    <row r="136" spans="1:39" s="2" customFormat="1" ht="16.5" customHeight="1">
      <c r="A136" s="9">
        <f t="shared" si="5"/>
        <v>12</v>
      </c>
      <c r="B136" s="10" t="s">
        <v>214</v>
      </c>
      <c r="C136" s="11" t="s">
        <v>16</v>
      </c>
      <c r="D136" s="12">
        <v>39142</v>
      </c>
      <c r="E136" s="47"/>
      <c r="F136" s="45"/>
      <c r="G136" s="47">
        <v>310</v>
      </c>
      <c r="H136" s="46">
        <v>22.5</v>
      </c>
      <c r="I136" s="47"/>
      <c r="J136" s="46"/>
      <c r="K136" s="47"/>
      <c r="L136" s="45"/>
      <c r="M136" s="47"/>
      <c r="N136" s="45"/>
      <c r="O136" s="47"/>
      <c r="P136" s="45"/>
      <c r="Q136" s="47"/>
      <c r="R136" s="45"/>
      <c r="S136" s="13"/>
      <c r="T136" s="14"/>
      <c r="U136" s="13"/>
      <c r="V136" s="25"/>
      <c r="W136" s="13"/>
      <c r="X136" s="14"/>
      <c r="Y136" s="13"/>
      <c r="Z136" s="14"/>
      <c r="AA136" s="15">
        <f>SUM(F136,H136+J136+L136+N136+R136+P136+T136+V136+X136+Z136)</f>
        <v>22.5</v>
      </c>
      <c r="AB136" s="9">
        <v>12</v>
      </c>
    </row>
    <row r="137" spans="1:39" s="2" customFormat="1" ht="16.5" customHeight="1">
      <c r="A137" s="9">
        <f t="shared" si="5"/>
        <v>13</v>
      </c>
      <c r="B137" s="10" t="s">
        <v>350</v>
      </c>
      <c r="C137" s="11" t="s">
        <v>16</v>
      </c>
      <c r="D137" s="12">
        <v>40056</v>
      </c>
      <c r="E137" s="47"/>
      <c r="F137" s="45"/>
      <c r="G137" s="47"/>
      <c r="H137" s="46"/>
      <c r="I137" s="47"/>
      <c r="J137" s="46"/>
      <c r="K137" s="47"/>
      <c r="L137" s="45"/>
      <c r="M137" s="47"/>
      <c r="N137" s="45"/>
      <c r="O137" s="47"/>
      <c r="P137" s="45"/>
      <c r="Q137" s="47"/>
      <c r="R137" s="45"/>
      <c r="S137" s="13">
        <v>111</v>
      </c>
      <c r="T137" s="14">
        <v>9</v>
      </c>
      <c r="U137" s="13"/>
      <c r="V137" s="25"/>
      <c r="W137" s="13"/>
      <c r="X137" s="14"/>
      <c r="Y137" s="13">
        <v>106</v>
      </c>
      <c r="Z137" s="14">
        <v>10</v>
      </c>
      <c r="AA137" s="15">
        <f>SUM(F137,H137+J137+L137+N137+R137+P137+T137+V137+X137+Z137)</f>
        <v>19</v>
      </c>
      <c r="AB137" s="9">
        <v>13</v>
      </c>
    </row>
    <row r="138" spans="1:39" s="2" customFormat="1" ht="16.5" customHeight="1">
      <c r="A138" s="9">
        <f t="shared" si="5"/>
        <v>14</v>
      </c>
      <c r="B138" s="10" t="s">
        <v>316</v>
      </c>
      <c r="C138" s="11" t="s">
        <v>15</v>
      </c>
      <c r="D138" s="12">
        <v>40539</v>
      </c>
      <c r="E138" s="47">
        <v>139</v>
      </c>
      <c r="F138" s="45">
        <v>4</v>
      </c>
      <c r="G138" s="47"/>
      <c r="H138" s="46"/>
      <c r="I138" s="47"/>
      <c r="J138" s="46"/>
      <c r="K138" s="47"/>
      <c r="L138" s="45"/>
      <c r="M138" s="47"/>
      <c r="N138" s="45"/>
      <c r="O138" s="47"/>
      <c r="P138" s="45"/>
      <c r="Q138" s="47"/>
      <c r="R138" s="45"/>
      <c r="S138" s="13"/>
      <c r="T138" s="14"/>
      <c r="U138" s="13"/>
      <c r="V138" s="25"/>
      <c r="W138" s="13"/>
      <c r="X138" s="14"/>
      <c r="Y138" s="13"/>
      <c r="Z138" s="14"/>
      <c r="AA138" s="15">
        <f>SUM(F138,H138+J138+L138+N138+R138+P138+T138+V138+X138+Z138)</f>
        <v>4</v>
      </c>
      <c r="AB138" s="9">
        <v>14</v>
      </c>
    </row>
    <row r="139" spans="1:39" s="2" customFormat="1" ht="16.5" hidden="1" customHeight="1">
      <c r="A139" s="9">
        <f t="shared" si="5"/>
        <v>15</v>
      </c>
      <c r="B139" s="10"/>
      <c r="C139" s="11"/>
      <c r="D139" s="12"/>
      <c r="E139" s="47"/>
      <c r="F139" s="45"/>
      <c r="G139" s="47"/>
      <c r="H139" s="46"/>
      <c r="I139" s="47"/>
      <c r="J139" s="46"/>
      <c r="K139" s="47"/>
      <c r="L139" s="45"/>
      <c r="M139" s="47"/>
      <c r="N139" s="45"/>
      <c r="O139" s="47"/>
      <c r="P139" s="45"/>
      <c r="Q139" s="47"/>
      <c r="R139" s="45"/>
      <c r="S139" s="13"/>
      <c r="T139" s="14"/>
      <c r="U139" s="13"/>
      <c r="V139" s="25"/>
      <c r="W139" s="13"/>
      <c r="X139" s="14"/>
      <c r="Y139" s="13"/>
      <c r="Z139" s="14"/>
      <c r="AA139" s="15">
        <f t="shared" ref="AA125:AA143" si="6">SUM(F139,H139+J139+L139+N139+R139+P139+T139+V139+X139+Z139)</f>
        <v>0</v>
      </c>
      <c r="AB139" s="9">
        <v>15</v>
      </c>
    </row>
    <row r="140" spans="1:39" s="2" customFormat="1" ht="16.5" hidden="1" customHeight="1">
      <c r="A140" s="9">
        <f t="shared" si="5"/>
        <v>16</v>
      </c>
      <c r="B140" s="10"/>
      <c r="C140" s="11"/>
      <c r="D140" s="12"/>
      <c r="E140" s="47"/>
      <c r="F140" s="45"/>
      <c r="G140" s="47"/>
      <c r="H140" s="46"/>
      <c r="I140" s="47"/>
      <c r="J140" s="46"/>
      <c r="K140" s="47"/>
      <c r="L140" s="45"/>
      <c r="M140" s="47"/>
      <c r="N140" s="45"/>
      <c r="O140" s="47"/>
      <c r="P140" s="45"/>
      <c r="Q140" s="47"/>
      <c r="R140" s="45"/>
      <c r="S140" s="13"/>
      <c r="T140" s="14"/>
      <c r="U140" s="13"/>
      <c r="V140" s="14"/>
      <c r="W140" s="13"/>
      <c r="X140" s="14"/>
      <c r="Y140" s="13"/>
      <c r="Z140" s="14"/>
      <c r="AA140" s="15">
        <f t="shared" si="6"/>
        <v>0</v>
      </c>
      <c r="AB140" s="9">
        <v>16</v>
      </c>
    </row>
    <row r="141" spans="1:39" s="2" customFormat="1" ht="16.5" hidden="1" customHeight="1">
      <c r="A141" s="9">
        <f t="shared" si="5"/>
        <v>17</v>
      </c>
      <c r="B141" s="10"/>
      <c r="C141" s="11"/>
      <c r="D141" s="12"/>
      <c r="E141" s="47"/>
      <c r="F141" s="45"/>
      <c r="G141" s="47"/>
      <c r="H141" s="46"/>
      <c r="I141" s="47"/>
      <c r="J141" s="46"/>
      <c r="K141" s="47"/>
      <c r="L141" s="45"/>
      <c r="M141" s="47"/>
      <c r="N141" s="45"/>
      <c r="O141" s="47"/>
      <c r="P141" s="45"/>
      <c r="Q141" s="47"/>
      <c r="R141" s="45"/>
      <c r="S141" s="13"/>
      <c r="T141" s="14"/>
      <c r="U141" s="13"/>
      <c r="V141" s="14"/>
      <c r="W141" s="13"/>
      <c r="X141" s="14"/>
      <c r="Y141" s="13"/>
      <c r="Z141" s="14"/>
      <c r="AA141" s="15">
        <f t="shared" si="6"/>
        <v>0</v>
      </c>
      <c r="AB141" s="9">
        <v>17</v>
      </c>
    </row>
    <row r="142" spans="1:39" s="2" customFormat="1" ht="16.5" hidden="1" customHeight="1">
      <c r="A142" s="9">
        <f t="shared" si="5"/>
        <v>18</v>
      </c>
      <c r="B142" s="10"/>
      <c r="C142" s="11"/>
      <c r="D142" s="12"/>
      <c r="E142" s="47"/>
      <c r="F142" s="45"/>
      <c r="G142" s="47"/>
      <c r="H142" s="46"/>
      <c r="I142" s="47"/>
      <c r="J142" s="46"/>
      <c r="K142" s="47"/>
      <c r="L142" s="45"/>
      <c r="M142" s="47"/>
      <c r="N142" s="45"/>
      <c r="O142" s="47"/>
      <c r="P142" s="45"/>
      <c r="Q142" s="47"/>
      <c r="R142" s="45"/>
      <c r="S142" s="13"/>
      <c r="T142" s="14"/>
      <c r="U142" s="13"/>
      <c r="V142" s="14"/>
      <c r="W142" s="13"/>
      <c r="X142" s="14"/>
      <c r="Y142" s="13"/>
      <c r="Z142" s="14"/>
      <c r="AA142" s="15">
        <f t="shared" si="6"/>
        <v>0</v>
      </c>
      <c r="AB142" s="9">
        <v>18</v>
      </c>
    </row>
    <row r="143" spans="1:39" s="2" customFormat="1" ht="16.5" hidden="1" customHeight="1">
      <c r="A143" s="9">
        <f t="shared" si="5"/>
        <v>20</v>
      </c>
      <c r="B143" s="10"/>
      <c r="C143" s="11"/>
      <c r="D143" s="12"/>
      <c r="E143" s="47"/>
      <c r="F143" s="45"/>
      <c r="G143" s="47"/>
      <c r="H143" s="46"/>
      <c r="I143" s="47"/>
      <c r="J143" s="46"/>
      <c r="K143" s="47"/>
      <c r="L143" s="45"/>
      <c r="M143" s="47"/>
      <c r="N143" s="45"/>
      <c r="O143" s="47"/>
      <c r="P143" s="45"/>
      <c r="Q143" s="47"/>
      <c r="R143" s="45"/>
      <c r="S143" s="13"/>
      <c r="T143" s="14"/>
      <c r="U143" s="13"/>
      <c r="V143" s="14"/>
      <c r="W143" s="13"/>
      <c r="X143" s="14"/>
      <c r="Y143" s="13"/>
      <c r="Z143" s="14"/>
      <c r="AA143" s="15">
        <f t="shared" si="6"/>
        <v>0</v>
      </c>
      <c r="AB143" s="9">
        <v>20</v>
      </c>
    </row>
    <row r="144" spans="1:39" s="2" customFormat="1" ht="16.5" hidden="1" customHeight="1">
      <c r="D144" s="48"/>
      <c r="E144" s="17">
        <f t="shared" ref="E144:Z144" si="7">SUM(E125:E143)</f>
        <v>1120</v>
      </c>
      <c r="F144" s="18">
        <f t="shared" si="7"/>
        <v>130</v>
      </c>
      <c r="G144" s="17">
        <f t="shared" si="7"/>
        <v>2131</v>
      </c>
      <c r="H144" s="18">
        <f t="shared" si="7"/>
        <v>244.5</v>
      </c>
      <c r="I144" s="17">
        <f t="shared" si="7"/>
        <v>537</v>
      </c>
      <c r="J144" s="18">
        <f t="shared" si="7"/>
        <v>145</v>
      </c>
      <c r="K144" s="17">
        <f t="shared" si="7"/>
        <v>630</v>
      </c>
      <c r="L144" s="18">
        <f t="shared" si="7"/>
        <v>155</v>
      </c>
      <c r="M144" s="17">
        <f t="shared" si="7"/>
        <v>529</v>
      </c>
      <c r="N144" s="18">
        <f t="shared" si="7"/>
        <v>145</v>
      </c>
      <c r="O144" s="17">
        <f t="shared" si="7"/>
        <v>1095</v>
      </c>
      <c r="P144" s="18">
        <f t="shared" si="7"/>
        <v>217.5</v>
      </c>
      <c r="Q144" s="17">
        <f t="shared" si="7"/>
        <v>499</v>
      </c>
      <c r="R144" s="18">
        <f t="shared" si="7"/>
        <v>145</v>
      </c>
      <c r="S144" s="17">
        <f t="shared" si="7"/>
        <v>842</v>
      </c>
      <c r="T144" s="18">
        <f t="shared" si="7"/>
        <v>119</v>
      </c>
      <c r="U144" s="17">
        <f t="shared" si="7"/>
        <v>513</v>
      </c>
      <c r="V144" s="18">
        <f t="shared" si="7"/>
        <v>145</v>
      </c>
      <c r="W144" s="17">
        <f t="shared" si="7"/>
        <v>301</v>
      </c>
      <c r="X144" s="18">
        <f t="shared" si="7"/>
        <v>110</v>
      </c>
      <c r="Y144" s="17">
        <f t="shared" si="7"/>
        <v>682</v>
      </c>
      <c r="Z144" s="18">
        <f t="shared" si="7"/>
        <v>163</v>
      </c>
      <c r="AA144" s="18"/>
    </row>
    <row r="145" spans="1:39" ht="12.75" customHeight="1" thickBot="1"/>
    <row r="146" spans="1:39" s="2" customFormat="1" ht="23.25">
      <c r="A146" s="126" t="s">
        <v>259</v>
      </c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  <c r="AA146" s="128"/>
      <c r="AB146" s="2" t="s">
        <v>10</v>
      </c>
    </row>
    <row r="147" spans="1:39" s="2" customFormat="1" ht="24" thickBot="1">
      <c r="A147" s="132" t="s">
        <v>5</v>
      </c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4"/>
    </row>
    <row r="148" spans="1:39" s="2" customFormat="1" ht="17.25" thickBot="1">
      <c r="D148" s="48"/>
    </row>
    <row r="149" spans="1:39" s="2" customFormat="1" ht="20.25" thickBot="1">
      <c r="A149" s="129" t="s">
        <v>6</v>
      </c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1"/>
    </row>
    <row r="150" spans="1:39" s="2" customFormat="1" ht="17.25" thickBot="1">
      <c r="D150" s="48"/>
    </row>
    <row r="151" spans="1:39" s="2" customFormat="1" ht="20.25" thickBot="1">
      <c r="A151" s="135" t="s">
        <v>272</v>
      </c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7"/>
    </row>
    <row r="152" spans="1:39" s="2" customFormat="1" ht="17.25" thickBot="1">
      <c r="D152" s="48"/>
      <c r="E152" s="150">
        <f>E7</f>
        <v>44578</v>
      </c>
      <c r="F152" s="156"/>
      <c r="G152" s="148" t="str">
        <f>G7</f>
        <v>09; 10 y 11/02/2022</v>
      </c>
      <c r="H152" s="149"/>
      <c r="I152" s="150">
        <f>I7</f>
        <v>44621</v>
      </c>
      <c r="J152" s="156"/>
      <c r="K152" s="150">
        <f>K7</f>
        <v>44654</v>
      </c>
      <c r="L152" s="156"/>
      <c r="M152" s="150">
        <f>M7</f>
        <v>44689</v>
      </c>
      <c r="N152" s="156"/>
      <c r="O152" s="150" t="str">
        <f>O7</f>
        <v>28 y 29/05/2022</v>
      </c>
      <c r="P152" s="156"/>
      <c r="Q152" s="150">
        <f>Q7</f>
        <v>44738</v>
      </c>
      <c r="R152" s="156"/>
      <c r="S152" s="150">
        <f>S7</f>
        <v>44760</v>
      </c>
      <c r="T152" s="156"/>
      <c r="U152" s="150">
        <f>U7</f>
        <v>44808</v>
      </c>
      <c r="V152" s="156"/>
      <c r="W152" s="150">
        <f>W7</f>
        <v>44844</v>
      </c>
      <c r="X152" s="156"/>
      <c r="Y152" s="150">
        <f>Y121</f>
        <v>44878</v>
      </c>
      <c r="Z152" s="156"/>
    </row>
    <row r="153" spans="1:39" s="2" customFormat="1" ht="17.25" thickBot="1">
      <c r="A153" s="154" t="s">
        <v>0</v>
      </c>
      <c r="B153" s="154" t="s">
        <v>1</v>
      </c>
      <c r="C153" s="144" t="s">
        <v>7</v>
      </c>
      <c r="D153" s="87" t="s">
        <v>8</v>
      </c>
      <c r="E153" s="138" t="str">
        <f>E8</f>
        <v>Necochea Golf Club - POJ -</v>
      </c>
      <c r="F153" s="139"/>
      <c r="G153" s="138" t="str">
        <f>G8</f>
        <v>Sierra de los Padres GC - AMD -</v>
      </c>
      <c r="H153" s="139"/>
      <c r="I153" s="138" t="str">
        <f>I8</f>
        <v>El Valle de Tandil Golf Club</v>
      </c>
      <c r="J153" s="139"/>
      <c r="K153" s="138" t="str">
        <f>K8</f>
        <v>Miramar Links</v>
      </c>
      <c r="L153" s="139"/>
      <c r="M153" s="138" t="str">
        <f>M8</f>
        <v>Tandil Golf Club</v>
      </c>
      <c r="N153" s="139"/>
      <c r="O153" s="138" t="str">
        <f>O8</f>
        <v>Villa Gesell Golf Club</v>
      </c>
      <c r="P153" s="139"/>
      <c r="Q153" s="138" t="str">
        <f>Q8</f>
        <v>Cariló Golf</v>
      </c>
      <c r="R153" s="139"/>
      <c r="S153" s="138" t="str">
        <f>S8</f>
        <v>Mar del Plata Golf Club Cancha Vieja</v>
      </c>
      <c r="T153" s="139"/>
      <c r="U153" s="138" t="str">
        <f>U8</f>
        <v>Costa Esmeralda Golf &amp; Links</v>
      </c>
      <c r="V153" s="139"/>
      <c r="W153" s="138" t="str">
        <f>W8</f>
        <v>Links Pinamar S.A.</v>
      </c>
      <c r="X153" s="139"/>
      <c r="Y153" s="160" t="str">
        <f>Y122</f>
        <v>Mar del Plata Golf Club Cancha Nueva</v>
      </c>
      <c r="Z153" s="161"/>
    </row>
    <row r="154" spans="1:39" s="2" customFormat="1" ht="17.25" thickBot="1">
      <c r="A154" s="155"/>
      <c r="B154" s="155"/>
      <c r="C154" s="145"/>
      <c r="D154" s="88" t="s">
        <v>9</v>
      </c>
      <c r="E154" s="140"/>
      <c r="F154" s="141"/>
      <c r="G154" s="140"/>
      <c r="H154" s="141"/>
      <c r="I154" s="140"/>
      <c r="J154" s="141"/>
      <c r="K154" s="140"/>
      <c r="L154" s="141"/>
      <c r="M154" s="140"/>
      <c r="N154" s="141"/>
      <c r="O154" s="140"/>
      <c r="P154" s="141"/>
      <c r="Q154" s="140"/>
      <c r="R154" s="141"/>
      <c r="S154" s="140"/>
      <c r="T154" s="141"/>
      <c r="U154" s="140"/>
      <c r="V154" s="141"/>
      <c r="W154" s="140"/>
      <c r="X154" s="141"/>
      <c r="Y154" s="162"/>
      <c r="Z154" s="163"/>
      <c r="AB154" s="154" t="s">
        <v>0</v>
      </c>
    </row>
    <row r="155" spans="1:39" s="2" customFormat="1" ht="17.25" thickBot="1">
      <c r="A155" s="157"/>
      <c r="B155" s="158"/>
      <c r="C155" s="23"/>
      <c r="D155" s="23"/>
      <c r="E155" s="33" t="s">
        <v>3</v>
      </c>
      <c r="F155" s="34" t="s">
        <v>4</v>
      </c>
      <c r="G155" s="33" t="s">
        <v>3</v>
      </c>
      <c r="H155" s="34" t="s">
        <v>4</v>
      </c>
      <c r="I155" s="33" t="s">
        <v>3</v>
      </c>
      <c r="J155" s="34" t="s">
        <v>4</v>
      </c>
      <c r="K155" s="39" t="s">
        <v>3</v>
      </c>
      <c r="L155" s="36" t="s">
        <v>4</v>
      </c>
      <c r="M155" s="33" t="s">
        <v>3</v>
      </c>
      <c r="N155" s="34" t="s">
        <v>4</v>
      </c>
      <c r="O155" s="33" t="s">
        <v>3</v>
      </c>
      <c r="P155" s="34" t="s">
        <v>4</v>
      </c>
      <c r="Q155" s="33" t="s">
        <v>3</v>
      </c>
      <c r="R155" s="34" t="s">
        <v>4</v>
      </c>
      <c r="S155" s="33" t="s">
        <v>3</v>
      </c>
      <c r="T155" s="34" t="s">
        <v>4</v>
      </c>
      <c r="U155" s="33" t="s">
        <v>3</v>
      </c>
      <c r="V155" s="34" t="s">
        <v>4</v>
      </c>
      <c r="W155" s="33" t="s">
        <v>3</v>
      </c>
      <c r="X155" s="34" t="s">
        <v>4</v>
      </c>
      <c r="Y155" s="33" t="s">
        <v>3</v>
      </c>
      <c r="Z155" s="34" t="s">
        <v>4</v>
      </c>
      <c r="AA155" s="38" t="s">
        <v>2</v>
      </c>
      <c r="AB155" s="155"/>
      <c r="AG155" s="8">
        <v>0.1</v>
      </c>
      <c r="AI155" s="8">
        <v>0.2</v>
      </c>
      <c r="AK155" s="8">
        <v>0.5</v>
      </c>
      <c r="AM155" s="8">
        <v>1</v>
      </c>
    </row>
    <row r="156" spans="1:39" s="2" customFormat="1">
      <c r="A156" s="9">
        <f>AB156</f>
        <v>1</v>
      </c>
      <c r="B156" s="10" t="s">
        <v>234</v>
      </c>
      <c r="C156" s="11" t="s">
        <v>12</v>
      </c>
      <c r="D156" s="12">
        <v>39932</v>
      </c>
      <c r="E156" s="47">
        <v>79</v>
      </c>
      <c r="F156" s="102"/>
      <c r="G156" s="47">
        <v>236</v>
      </c>
      <c r="H156" s="46">
        <v>12</v>
      </c>
      <c r="I156" s="47">
        <v>75</v>
      </c>
      <c r="J156" s="45">
        <v>50</v>
      </c>
      <c r="K156" s="47">
        <v>86</v>
      </c>
      <c r="L156" s="45">
        <v>15</v>
      </c>
      <c r="M156" s="47">
        <v>67</v>
      </c>
      <c r="N156" s="45">
        <v>50</v>
      </c>
      <c r="O156" s="47">
        <v>160</v>
      </c>
      <c r="P156" s="46">
        <v>75</v>
      </c>
      <c r="Q156" s="47">
        <v>75</v>
      </c>
      <c r="R156" s="45">
        <v>35</v>
      </c>
      <c r="S156" s="13">
        <v>71</v>
      </c>
      <c r="T156" s="104">
        <v>35</v>
      </c>
      <c r="U156" s="13">
        <v>79</v>
      </c>
      <c r="V156" s="125"/>
      <c r="W156" s="13">
        <v>71</v>
      </c>
      <c r="X156" s="14">
        <v>35</v>
      </c>
      <c r="Y156" s="13">
        <v>71</v>
      </c>
      <c r="Z156" s="104">
        <v>25</v>
      </c>
      <c r="AA156" s="15">
        <f>SUM(F156,H156+J156+L156+N156+R156+P156+T156+V156+X156+Z156)</f>
        <v>332</v>
      </c>
      <c r="AB156" s="9">
        <v>1</v>
      </c>
      <c r="AE156" s="104">
        <v>50</v>
      </c>
      <c r="AG156" s="25">
        <v>55</v>
      </c>
      <c r="AI156" s="25">
        <v>60</v>
      </c>
      <c r="AK156" s="46">
        <v>75</v>
      </c>
      <c r="AM156" s="25">
        <v>100</v>
      </c>
    </row>
    <row r="157" spans="1:39" s="2" customFormat="1">
      <c r="A157" s="9">
        <f t="shared" ref="A157:A174" si="8">AB157</f>
        <v>2</v>
      </c>
      <c r="B157" s="10" t="s">
        <v>314</v>
      </c>
      <c r="C157" s="11" t="s">
        <v>11</v>
      </c>
      <c r="D157" s="12">
        <v>39930</v>
      </c>
      <c r="E157" s="47">
        <v>76</v>
      </c>
      <c r="F157" s="102"/>
      <c r="G157" s="47">
        <v>225</v>
      </c>
      <c r="H157" s="46">
        <v>37.5</v>
      </c>
      <c r="I157" s="47">
        <v>86</v>
      </c>
      <c r="J157" s="45">
        <v>25</v>
      </c>
      <c r="K157" s="47">
        <v>80</v>
      </c>
      <c r="L157" s="45">
        <v>35</v>
      </c>
      <c r="M157" s="47">
        <v>80</v>
      </c>
      <c r="N157" s="45">
        <v>25</v>
      </c>
      <c r="O157" s="47">
        <v>164</v>
      </c>
      <c r="P157" s="46">
        <v>52.5</v>
      </c>
      <c r="Q157" s="47">
        <v>81</v>
      </c>
      <c r="R157" s="45">
        <v>20</v>
      </c>
      <c r="S157" s="13"/>
      <c r="T157" s="104"/>
      <c r="U157" s="13">
        <v>74</v>
      </c>
      <c r="V157" s="104">
        <v>35</v>
      </c>
      <c r="W157" s="13">
        <v>78</v>
      </c>
      <c r="X157" s="14">
        <v>25</v>
      </c>
      <c r="Y157" s="13">
        <v>70</v>
      </c>
      <c r="Z157" s="104">
        <v>35</v>
      </c>
      <c r="AA157" s="15">
        <f>SUM(F157,H157+J157+L157+N157+R157+P157+T157+V157+X157+Z157)</f>
        <v>290</v>
      </c>
      <c r="AB157" s="9">
        <v>2</v>
      </c>
      <c r="AE157" s="104">
        <v>35</v>
      </c>
      <c r="AG157" s="25">
        <v>38.5</v>
      </c>
      <c r="AI157" s="25">
        <v>42</v>
      </c>
      <c r="AK157" s="46">
        <v>52.5</v>
      </c>
      <c r="AM157" s="25">
        <v>70</v>
      </c>
    </row>
    <row r="158" spans="1:39" s="2" customFormat="1">
      <c r="A158" s="9">
        <f t="shared" si="8"/>
        <v>3</v>
      </c>
      <c r="B158" s="10" t="s">
        <v>315</v>
      </c>
      <c r="C158" s="11" t="s">
        <v>16</v>
      </c>
      <c r="D158" s="12">
        <v>39177</v>
      </c>
      <c r="E158" s="47">
        <v>77</v>
      </c>
      <c r="F158" s="45">
        <v>15</v>
      </c>
      <c r="G158" s="47">
        <v>209</v>
      </c>
      <c r="H158" s="46">
        <v>75</v>
      </c>
      <c r="I158" s="47"/>
      <c r="J158" s="45"/>
      <c r="K158" s="47">
        <v>64</v>
      </c>
      <c r="L158" s="45">
        <v>50</v>
      </c>
      <c r="M158" s="47">
        <v>79</v>
      </c>
      <c r="N158" s="45">
        <v>35</v>
      </c>
      <c r="O158" s="47"/>
      <c r="P158" s="46"/>
      <c r="Q158" s="47"/>
      <c r="R158" s="45"/>
      <c r="S158" s="13">
        <v>82</v>
      </c>
      <c r="T158" s="104">
        <v>10</v>
      </c>
      <c r="U158" s="13"/>
      <c r="V158" s="14"/>
      <c r="W158" s="13"/>
      <c r="X158" s="14"/>
      <c r="Y158" s="13">
        <v>67</v>
      </c>
      <c r="Z158" s="104">
        <v>50</v>
      </c>
      <c r="AA158" s="15">
        <f>SUM(F158,H158+J158+L158+N158+R158+P158+T158+V158+X158+Z158)</f>
        <v>235</v>
      </c>
      <c r="AB158" s="9">
        <v>3</v>
      </c>
      <c r="AE158" s="104">
        <v>25</v>
      </c>
      <c r="AG158" s="25">
        <v>27.5</v>
      </c>
      <c r="AI158" s="25">
        <v>30</v>
      </c>
      <c r="AK158" s="46">
        <v>37.5</v>
      </c>
      <c r="AM158" s="25">
        <v>50</v>
      </c>
    </row>
    <row r="159" spans="1:39" s="2" customFormat="1">
      <c r="A159" s="9">
        <f t="shared" si="8"/>
        <v>4</v>
      </c>
      <c r="B159" s="10" t="s">
        <v>248</v>
      </c>
      <c r="C159" s="11" t="s">
        <v>14</v>
      </c>
      <c r="D159" s="12">
        <v>39591</v>
      </c>
      <c r="E159" s="47">
        <v>66</v>
      </c>
      <c r="F159" s="45">
        <v>35</v>
      </c>
      <c r="G159" s="47"/>
      <c r="H159" s="46"/>
      <c r="I159" s="47"/>
      <c r="J159" s="45"/>
      <c r="K159" s="47">
        <v>81</v>
      </c>
      <c r="L159" s="45">
        <v>25</v>
      </c>
      <c r="M159" s="47"/>
      <c r="N159" s="45"/>
      <c r="O159" s="47">
        <v>171</v>
      </c>
      <c r="P159" s="46">
        <v>37.5</v>
      </c>
      <c r="Q159" s="47">
        <v>72</v>
      </c>
      <c r="R159" s="45">
        <v>50</v>
      </c>
      <c r="S159" s="13">
        <v>77</v>
      </c>
      <c r="T159" s="104">
        <v>22.5</v>
      </c>
      <c r="U159" s="13">
        <v>79</v>
      </c>
      <c r="V159" s="104">
        <v>22.5</v>
      </c>
      <c r="W159" s="13"/>
      <c r="X159" s="14"/>
      <c r="Y159" s="13"/>
      <c r="Z159" s="104"/>
      <c r="AA159" s="15">
        <f>SUM(F159,H159+J159+L159+N159+R159+P159+T159+V159+X159+Z159)</f>
        <v>192.5</v>
      </c>
      <c r="AB159" s="9">
        <v>4</v>
      </c>
      <c r="AE159" s="104">
        <v>20</v>
      </c>
      <c r="AG159" s="25">
        <v>22</v>
      </c>
      <c r="AI159" s="25">
        <v>24</v>
      </c>
      <c r="AK159" s="46">
        <v>30</v>
      </c>
      <c r="AM159" s="25">
        <v>40</v>
      </c>
    </row>
    <row r="160" spans="1:39" s="2" customFormat="1">
      <c r="A160" s="9">
        <f t="shared" si="8"/>
        <v>5</v>
      </c>
      <c r="B160" s="10" t="s">
        <v>312</v>
      </c>
      <c r="C160" s="11" t="s">
        <v>16</v>
      </c>
      <c r="D160" s="12">
        <v>40439</v>
      </c>
      <c r="E160" s="47">
        <v>81</v>
      </c>
      <c r="F160" s="45">
        <v>8</v>
      </c>
      <c r="G160" s="47">
        <v>231</v>
      </c>
      <c r="H160" s="46">
        <v>22.5</v>
      </c>
      <c r="I160" s="47">
        <v>87</v>
      </c>
      <c r="J160" s="45">
        <v>20</v>
      </c>
      <c r="K160" s="47">
        <v>87</v>
      </c>
      <c r="L160" s="45">
        <v>10</v>
      </c>
      <c r="M160" s="47"/>
      <c r="N160" s="45"/>
      <c r="O160" s="47">
        <v>188</v>
      </c>
      <c r="P160" s="46">
        <v>22.5</v>
      </c>
      <c r="Q160" s="47">
        <v>85</v>
      </c>
      <c r="R160" s="45">
        <v>15</v>
      </c>
      <c r="S160" s="13">
        <v>85</v>
      </c>
      <c r="T160" s="104">
        <v>6</v>
      </c>
      <c r="U160" s="13">
        <v>82</v>
      </c>
      <c r="V160" s="104">
        <v>15</v>
      </c>
      <c r="W160" s="13"/>
      <c r="X160" s="14"/>
      <c r="Y160" s="13">
        <v>76</v>
      </c>
      <c r="Z160" s="104">
        <v>20</v>
      </c>
      <c r="AA160" s="15">
        <f>SUM(F160,H160+J160+L160+N160+R160+P160+T160+V160+X160+Z160)</f>
        <v>139</v>
      </c>
      <c r="AB160" s="9">
        <v>5</v>
      </c>
      <c r="AE160" s="104">
        <v>15</v>
      </c>
      <c r="AG160" s="25">
        <v>16.5</v>
      </c>
      <c r="AI160" s="25">
        <v>18</v>
      </c>
      <c r="AK160" s="46">
        <v>22.5</v>
      </c>
      <c r="AM160" s="25">
        <v>30</v>
      </c>
    </row>
    <row r="161" spans="1:39" s="2" customFormat="1">
      <c r="A161" s="9">
        <f t="shared" si="8"/>
        <v>6</v>
      </c>
      <c r="B161" s="10" t="s">
        <v>313</v>
      </c>
      <c r="C161" s="11" t="s">
        <v>14</v>
      </c>
      <c r="D161" s="12">
        <v>39869</v>
      </c>
      <c r="E161" s="47">
        <v>71</v>
      </c>
      <c r="F161" s="45">
        <v>25</v>
      </c>
      <c r="G161" s="47">
        <v>228</v>
      </c>
      <c r="H161" s="46">
        <v>30</v>
      </c>
      <c r="I161" s="47">
        <v>78</v>
      </c>
      <c r="J161" s="46">
        <v>35</v>
      </c>
      <c r="K161" s="47"/>
      <c r="L161" s="45"/>
      <c r="M161" s="47"/>
      <c r="N161" s="45"/>
      <c r="O161" s="47"/>
      <c r="P161" s="45"/>
      <c r="Q161" s="47">
        <v>77</v>
      </c>
      <c r="R161" s="45">
        <v>25</v>
      </c>
      <c r="S161" s="13">
        <v>81</v>
      </c>
      <c r="T161" s="104">
        <v>15</v>
      </c>
      <c r="U161" s="13"/>
      <c r="V161" s="25"/>
      <c r="W161" s="13"/>
      <c r="X161" s="14"/>
      <c r="Y161" s="13">
        <v>84</v>
      </c>
      <c r="Z161" s="104">
        <v>8</v>
      </c>
      <c r="AA161" s="15">
        <f>SUM(F161,H161+J161+L161+N161+R161+P161+T161+V161+X161+Z161)</f>
        <v>138</v>
      </c>
      <c r="AB161" s="9">
        <v>6</v>
      </c>
      <c r="AE161" s="104">
        <v>10</v>
      </c>
      <c r="AG161" s="25">
        <v>11</v>
      </c>
      <c r="AI161" s="25">
        <v>12</v>
      </c>
      <c r="AK161" s="46">
        <v>15</v>
      </c>
      <c r="AM161" s="25">
        <v>20</v>
      </c>
    </row>
    <row r="162" spans="1:39" s="2" customFormat="1">
      <c r="A162" s="9">
        <f t="shared" si="8"/>
        <v>7</v>
      </c>
      <c r="B162" s="10" t="s">
        <v>354</v>
      </c>
      <c r="C162" s="11" t="s">
        <v>31</v>
      </c>
      <c r="D162" s="12">
        <v>40267</v>
      </c>
      <c r="E162" s="47"/>
      <c r="F162" s="45"/>
      <c r="G162" s="47"/>
      <c r="H162" s="46"/>
      <c r="I162" s="47"/>
      <c r="J162" s="46"/>
      <c r="K162" s="47"/>
      <c r="L162" s="45"/>
      <c r="M162" s="47"/>
      <c r="N162" s="45"/>
      <c r="O162" s="47"/>
      <c r="P162" s="45"/>
      <c r="Q162" s="47"/>
      <c r="R162" s="45"/>
      <c r="S162" s="13"/>
      <c r="T162" s="104"/>
      <c r="U162" s="13">
        <v>56</v>
      </c>
      <c r="V162" s="25">
        <v>50</v>
      </c>
      <c r="W162" s="13">
        <v>68</v>
      </c>
      <c r="X162" s="14">
        <v>50</v>
      </c>
      <c r="Y162" s="13"/>
      <c r="Z162" s="104"/>
      <c r="AA162" s="15">
        <f>SUM(F162,H162+J162+L162+N162+R162+P162+T162+V162+X162+Z162)</f>
        <v>100</v>
      </c>
      <c r="AB162" s="9">
        <v>7</v>
      </c>
      <c r="AE162" s="104">
        <v>8</v>
      </c>
      <c r="AG162" s="25">
        <v>8.8000000000000007</v>
      </c>
      <c r="AI162" s="25">
        <v>9.6</v>
      </c>
      <c r="AK162" s="46">
        <v>12</v>
      </c>
      <c r="AM162" s="25">
        <v>16</v>
      </c>
    </row>
    <row r="163" spans="1:39" s="2" customFormat="1">
      <c r="A163" s="9">
        <f t="shared" si="8"/>
        <v>8</v>
      </c>
      <c r="B163" s="10" t="s">
        <v>258</v>
      </c>
      <c r="C163" s="11" t="s">
        <v>12</v>
      </c>
      <c r="D163" s="12">
        <v>39425</v>
      </c>
      <c r="E163" s="47">
        <v>99</v>
      </c>
      <c r="F163" s="45">
        <v>2</v>
      </c>
      <c r="G163" s="47"/>
      <c r="H163" s="46"/>
      <c r="I163" s="47"/>
      <c r="J163" s="46"/>
      <c r="K163" s="47">
        <v>85</v>
      </c>
      <c r="L163" s="45">
        <v>20</v>
      </c>
      <c r="M163" s="47">
        <v>81</v>
      </c>
      <c r="N163" s="45">
        <v>20</v>
      </c>
      <c r="O163" s="47">
        <v>178</v>
      </c>
      <c r="P163" s="45">
        <v>30</v>
      </c>
      <c r="Q163" s="47"/>
      <c r="R163" s="45"/>
      <c r="S163" s="13">
        <v>77</v>
      </c>
      <c r="T163" s="104">
        <v>22.5</v>
      </c>
      <c r="U163" s="13"/>
      <c r="V163" s="25"/>
      <c r="W163" s="13"/>
      <c r="X163" s="14"/>
      <c r="Y163" s="13"/>
      <c r="Z163" s="14"/>
      <c r="AA163" s="15">
        <f>SUM(F163,H163+J163+L163+N163+R163+P163+T163+V163+X163+Z163)</f>
        <v>94.5</v>
      </c>
      <c r="AB163" s="9">
        <v>8</v>
      </c>
      <c r="AE163" s="104">
        <v>6</v>
      </c>
      <c r="AG163" s="25">
        <v>6.6</v>
      </c>
      <c r="AI163" s="25">
        <v>7.2</v>
      </c>
      <c r="AK163" s="46">
        <v>9</v>
      </c>
      <c r="AM163" s="25">
        <v>12</v>
      </c>
    </row>
    <row r="164" spans="1:39" s="2" customFormat="1">
      <c r="A164" s="9">
        <f t="shared" si="8"/>
        <v>9</v>
      </c>
      <c r="B164" s="10" t="s">
        <v>254</v>
      </c>
      <c r="C164" s="11" t="s">
        <v>12</v>
      </c>
      <c r="D164" s="12">
        <v>39358</v>
      </c>
      <c r="E164" s="47">
        <v>98</v>
      </c>
      <c r="F164" s="45">
        <v>4</v>
      </c>
      <c r="G164" s="47">
        <v>212</v>
      </c>
      <c r="H164" s="46">
        <v>52.5</v>
      </c>
      <c r="I164" s="47">
        <v>88</v>
      </c>
      <c r="J164" s="46">
        <v>15</v>
      </c>
      <c r="K164" s="47"/>
      <c r="L164" s="45"/>
      <c r="M164" s="47"/>
      <c r="N164" s="45"/>
      <c r="O164" s="47"/>
      <c r="P164" s="45"/>
      <c r="Q164" s="47"/>
      <c r="R164" s="45"/>
      <c r="S164" s="13"/>
      <c r="T164" s="104"/>
      <c r="U164" s="13"/>
      <c r="V164" s="25"/>
      <c r="W164" s="13"/>
      <c r="X164" s="14"/>
      <c r="Y164" s="13"/>
      <c r="Z164" s="14"/>
      <c r="AA164" s="15">
        <f>SUM(F164,H164+J164+L164+N164+R164+P164+T164+V164+X164+Z164)</f>
        <v>71.5</v>
      </c>
      <c r="AB164" s="9">
        <v>9</v>
      </c>
      <c r="AE164" s="104">
        <v>4</v>
      </c>
      <c r="AG164" s="25">
        <v>4.4000000000000004</v>
      </c>
      <c r="AI164" s="25">
        <v>4.8</v>
      </c>
      <c r="AK164" s="46">
        <v>6</v>
      </c>
      <c r="AM164" s="25">
        <v>8</v>
      </c>
    </row>
    <row r="165" spans="1:39" s="2" customFormat="1" ht="16.5" customHeight="1">
      <c r="A165" s="9">
        <f t="shared" si="8"/>
        <v>10</v>
      </c>
      <c r="B165" s="10" t="s">
        <v>350</v>
      </c>
      <c r="C165" s="11" t="s">
        <v>16</v>
      </c>
      <c r="D165" s="12">
        <v>40056</v>
      </c>
      <c r="E165" s="47"/>
      <c r="F165" s="45"/>
      <c r="G165" s="47"/>
      <c r="H165" s="46"/>
      <c r="I165" s="47"/>
      <c r="J165" s="46"/>
      <c r="K165" s="47"/>
      <c r="L165" s="45"/>
      <c r="M165" s="47"/>
      <c r="N165" s="45"/>
      <c r="O165" s="47"/>
      <c r="P165" s="45"/>
      <c r="Q165" s="47"/>
      <c r="R165" s="45"/>
      <c r="S165" s="13">
        <v>69</v>
      </c>
      <c r="T165" s="104">
        <v>50</v>
      </c>
      <c r="U165" s="13"/>
      <c r="V165" s="25"/>
      <c r="W165" s="13"/>
      <c r="X165" s="14"/>
      <c r="Y165" s="13">
        <v>77</v>
      </c>
      <c r="Z165" s="14">
        <v>15</v>
      </c>
      <c r="AA165" s="15">
        <f>SUM(F165,H165+J165+L165+N165+R165+P165+T165+V165+X165+Z165)</f>
        <v>65</v>
      </c>
      <c r="AB165" s="9">
        <v>10</v>
      </c>
      <c r="AE165" s="104">
        <v>2</v>
      </c>
      <c r="AG165" s="25">
        <v>2.2000000000000002</v>
      </c>
      <c r="AI165" s="25">
        <v>2.4</v>
      </c>
      <c r="AK165" s="46">
        <v>3</v>
      </c>
      <c r="AM165" s="25">
        <v>4</v>
      </c>
    </row>
    <row r="166" spans="1:39" s="2" customFormat="1" ht="16.5" customHeight="1">
      <c r="A166" s="9">
        <f t="shared" si="8"/>
        <v>11</v>
      </c>
      <c r="B166" s="10" t="s">
        <v>349</v>
      </c>
      <c r="C166" s="11" t="s">
        <v>157</v>
      </c>
      <c r="D166" s="12">
        <v>39750</v>
      </c>
      <c r="E166" s="47">
        <v>56</v>
      </c>
      <c r="F166" s="45">
        <v>50</v>
      </c>
      <c r="G166" s="47"/>
      <c r="H166" s="46"/>
      <c r="I166" s="47"/>
      <c r="J166" s="46"/>
      <c r="K166" s="47"/>
      <c r="L166" s="45"/>
      <c r="M166" s="47"/>
      <c r="N166" s="45"/>
      <c r="O166" s="47"/>
      <c r="P166" s="45"/>
      <c r="Q166" s="47"/>
      <c r="R166" s="45"/>
      <c r="S166" s="13">
        <v>84</v>
      </c>
      <c r="T166" s="14">
        <v>8</v>
      </c>
      <c r="U166" s="13"/>
      <c r="V166" s="25"/>
      <c r="W166" s="13"/>
      <c r="X166" s="14"/>
      <c r="Y166" s="13"/>
      <c r="Z166" s="14"/>
      <c r="AA166" s="15">
        <f>SUM(F166,H166+J166+L166+N166+R166+P166+T166+V166+X166+Z166)</f>
        <v>58</v>
      </c>
      <c r="AB166" s="9">
        <v>11</v>
      </c>
      <c r="AE166" s="16">
        <f>SUM(AE156:AE165)</f>
        <v>175</v>
      </c>
      <c r="AG166" s="16">
        <f>SUM(AG156:AG165)</f>
        <v>192.5</v>
      </c>
      <c r="AI166" s="16">
        <f>SUM(AI156:AI165)</f>
        <v>210</v>
      </c>
      <c r="AK166" s="16">
        <f>SUM(AK156:AK165)</f>
        <v>262.5</v>
      </c>
      <c r="AM166" s="16">
        <f>SUM(AM156:AM165)</f>
        <v>350</v>
      </c>
    </row>
    <row r="167" spans="1:39" s="2" customFormat="1" ht="16.5" customHeight="1">
      <c r="A167" s="9">
        <f t="shared" si="8"/>
        <v>12</v>
      </c>
      <c r="B167" s="10" t="s">
        <v>338</v>
      </c>
      <c r="C167" s="11" t="s">
        <v>14</v>
      </c>
      <c r="D167" s="12">
        <v>40321</v>
      </c>
      <c r="E167" s="47"/>
      <c r="F167" s="45"/>
      <c r="G167" s="47"/>
      <c r="H167" s="46"/>
      <c r="I167" s="47"/>
      <c r="J167" s="46"/>
      <c r="K167" s="47"/>
      <c r="L167" s="45"/>
      <c r="M167" s="47">
        <v>83</v>
      </c>
      <c r="N167" s="45">
        <v>15</v>
      </c>
      <c r="O167" s="47"/>
      <c r="P167" s="45"/>
      <c r="Q167" s="47"/>
      <c r="R167" s="45"/>
      <c r="S167" s="13"/>
      <c r="T167" s="14"/>
      <c r="U167" s="13"/>
      <c r="V167" s="25"/>
      <c r="W167" s="13"/>
      <c r="X167" s="14"/>
      <c r="Y167" s="13">
        <v>79</v>
      </c>
      <c r="Z167" s="14">
        <v>10</v>
      </c>
      <c r="AA167" s="15">
        <f>SUM(F167,H167+J167+L167+N167+R167+P167+T167+V167+X167+Z167)</f>
        <v>25</v>
      </c>
      <c r="AB167" s="9">
        <v>12</v>
      </c>
    </row>
    <row r="168" spans="1:39" s="2" customFormat="1" ht="16.5" customHeight="1">
      <c r="A168" s="9">
        <f t="shared" si="8"/>
        <v>13</v>
      </c>
      <c r="B168" s="10" t="s">
        <v>214</v>
      </c>
      <c r="C168" s="11" t="s">
        <v>16</v>
      </c>
      <c r="D168" s="12">
        <v>39142</v>
      </c>
      <c r="E168" s="47"/>
      <c r="F168" s="45"/>
      <c r="G168" s="47">
        <v>232</v>
      </c>
      <c r="H168" s="46">
        <v>15</v>
      </c>
      <c r="I168" s="47"/>
      <c r="J168" s="46"/>
      <c r="K168" s="47"/>
      <c r="L168" s="45"/>
      <c r="M168" s="47"/>
      <c r="N168" s="45"/>
      <c r="O168" s="47"/>
      <c r="P168" s="45"/>
      <c r="Q168" s="47"/>
      <c r="R168" s="45"/>
      <c r="S168" s="13"/>
      <c r="T168" s="14"/>
      <c r="U168" s="13"/>
      <c r="V168" s="25"/>
      <c r="W168" s="13"/>
      <c r="X168" s="14"/>
      <c r="Y168" s="13"/>
      <c r="Z168" s="14"/>
      <c r="AA168" s="15">
        <f>SUM(F168,H168+J168+L168+N168+R168+P168+T168+V168+X168+Z168)</f>
        <v>15</v>
      </c>
      <c r="AB168" s="9">
        <v>13</v>
      </c>
    </row>
    <row r="169" spans="1:39" s="2" customFormat="1" ht="16.5" customHeight="1">
      <c r="A169" s="9">
        <f t="shared" si="8"/>
        <v>14</v>
      </c>
      <c r="B169" s="10" t="s">
        <v>316</v>
      </c>
      <c r="C169" s="11" t="s">
        <v>317</v>
      </c>
      <c r="D169" s="12">
        <v>40539</v>
      </c>
      <c r="E169" s="47">
        <v>86</v>
      </c>
      <c r="F169" s="45">
        <v>6</v>
      </c>
      <c r="G169" s="47"/>
      <c r="H169" s="46"/>
      <c r="I169" s="47"/>
      <c r="J169" s="46"/>
      <c r="K169" s="47"/>
      <c r="L169" s="45"/>
      <c r="M169" s="47"/>
      <c r="N169" s="45"/>
      <c r="O169" s="47"/>
      <c r="P169" s="45"/>
      <c r="Q169" s="47"/>
      <c r="R169" s="45"/>
      <c r="S169" s="13"/>
      <c r="T169" s="14"/>
      <c r="U169" s="13"/>
      <c r="V169" s="25"/>
      <c r="W169" s="13"/>
      <c r="X169" s="14"/>
      <c r="Y169" s="13"/>
      <c r="Z169" s="14"/>
      <c r="AA169" s="15">
        <f>SUM(F169,H169+J169+L169+N169+R169+P169+T169+V169+X169+Z169)</f>
        <v>6</v>
      </c>
      <c r="AB169" s="9">
        <v>14</v>
      </c>
    </row>
    <row r="170" spans="1:39" s="2" customFormat="1" ht="16.5" hidden="1" customHeight="1">
      <c r="A170" s="9">
        <f t="shared" si="8"/>
        <v>15</v>
      </c>
      <c r="B170" s="10"/>
      <c r="C170" s="11"/>
      <c r="D170" s="12"/>
      <c r="E170" s="47"/>
      <c r="F170" s="45"/>
      <c r="G170" s="47"/>
      <c r="H170" s="46"/>
      <c r="I170" s="47"/>
      <c r="J170" s="46"/>
      <c r="K170" s="47"/>
      <c r="L170" s="45"/>
      <c r="M170" s="47"/>
      <c r="N170" s="45"/>
      <c r="O170" s="47"/>
      <c r="P170" s="45"/>
      <c r="Q170" s="47"/>
      <c r="R170" s="45"/>
      <c r="S170" s="13"/>
      <c r="T170" s="14"/>
      <c r="U170" s="13"/>
      <c r="V170" s="25"/>
      <c r="W170" s="13"/>
      <c r="X170" s="14"/>
      <c r="Y170" s="13"/>
      <c r="Z170" s="14"/>
      <c r="AA170" s="15">
        <f t="shared" ref="AA156:AA174" si="9">SUM(F170,H170+J170+L170+N170+R170+P170+T170+V170+X170+Z170)</f>
        <v>0</v>
      </c>
      <c r="AB170" s="9">
        <v>15</v>
      </c>
    </row>
    <row r="171" spans="1:39" s="2" customFormat="1" ht="16.5" hidden="1" customHeight="1">
      <c r="A171" s="9">
        <f t="shared" si="8"/>
        <v>16</v>
      </c>
      <c r="B171" s="10"/>
      <c r="C171" s="11"/>
      <c r="D171" s="12"/>
      <c r="E171" s="47"/>
      <c r="F171" s="45"/>
      <c r="G171" s="47"/>
      <c r="H171" s="46"/>
      <c r="I171" s="47"/>
      <c r="J171" s="46"/>
      <c r="K171" s="47"/>
      <c r="L171" s="45"/>
      <c r="M171" s="47"/>
      <c r="N171" s="45"/>
      <c r="O171" s="47"/>
      <c r="P171" s="45"/>
      <c r="Q171" s="47"/>
      <c r="R171" s="45"/>
      <c r="S171" s="13"/>
      <c r="T171" s="14"/>
      <c r="U171" s="13"/>
      <c r="V171" s="14"/>
      <c r="W171" s="13"/>
      <c r="X171" s="14"/>
      <c r="Y171" s="13"/>
      <c r="Z171" s="14"/>
      <c r="AA171" s="15">
        <f t="shared" si="9"/>
        <v>0</v>
      </c>
      <c r="AB171" s="9">
        <v>16</v>
      </c>
    </row>
    <row r="172" spans="1:39" s="2" customFormat="1" ht="16.5" hidden="1" customHeight="1">
      <c r="A172" s="9">
        <f t="shared" si="8"/>
        <v>17</v>
      </c>
      <c r="B172" s="10"/>
      <c r="C172" s="11"/>
      <c r="D172" s="12"/>
      <c r="E172" s="47"/>
      <c r="F172" s="45"/>
      <c r="G172" s="47"/>
      <c r="H172" s="46"/>
      <c r="I172" s="47"/>
      <c r="J172" s="46"/>
      <c r="K172" s="47"/>
      <c r="L172" s="45"/>
      <c r="M172" s="47"/>
      <c r="N172" s="45"/>
      <c r="O172" s="47"/>
      <c r="P172" s="45"/>
      <c r="Q172" s="47"/>
      <c r="R172" s="45"/>
      <c r="S172" s="13"/>
      <c r="T172" s="14"/>
      <c r="U172" s="13"/>
      <c r="V172" s="14"/>
      <c r="W172" s="13"/>
      <c r="X172" s="14"/>
      <c r="Y172" s="13"/>
      <c r="Z172" s="14"/>
      <c r="AA172" s="15">
        <f t="shared" si="9"/>
        <v>0</v>
      </c>
      <c r="AB172" s="9">
        <v>17</v>
      </c>
    </row>
    <row r="173" spans="1:39" s="2" customFormat="1" ht="16.5" hidden="1" customHeight="1">
      <c r="A173" s="9">
        <f t="shared" si="8"/>
        <v>18</v>
      </c>
      <c r="B173" s="10"/>
      <c r="C173" s="11"/>
      <c r="D173" s="12"/>
      <c r="E173" s="47"/>
      <c r="F173" s="45"/>
      <c r="G173" s="47"/>
      <c r="H173" s="46"/>
      <c r="I173" s="47"/>
      <c r="J173" s="46"/>
      <c r="K173" s="47"/>
      <c r="L173" s="45"/>
      <c r="M173" s="47"/>
      <c r="N173" s="45"/>
      <c r="O173" s="47"/>
      <c r="P173" s="45"/>
      <c r="Q173" s="47"/>
      <c r="R173" s="45"/>
      <c r="S173" s="13"/>
      <c r="T173" s="14"/>
      <c r="U173" s="13"/>
      <c r="V173" s="14"/>
      <c r="W173" s="13"/>
      <c r="X173" s="14"/>
      <c r="Y173" s="13"/>
      <c r="Z173" s="14"/>
      <c r="AA173" s="15">
        <f t="shared" si="9"/>
        <v>0</v>
      </c>
      <c r="AB173" s="9">
        <v>18</v>
      </c>
    </row>
    <row r="174" spans="1:39" s="2" customFormat="1" ht="16.5" hidden="1" customHeight="1">
      <c r="A174" s="9">
        <f t="shared" si="8"/>
        <v>19</v>
      </c>
      <c r="B174" s="10"/>
      <c r="C174" s="11"/>
      <c r="D174" s="12"/>
      <c r="E174" s="47"/>
      <c r="F174" s="45"/>
      <c r="G174" s="47"/>
      <c r="H174" s="46"/>
      <c r="I174" s="47"/>
      <c r="J174" s="46"/>
      <c r="K174" s="47"/>
      <c r="L174" s="45"/>
      <c r="M174" s="47"/>
      <c r="N174" s="45"/>
      <c r="O174" s="47"/>
      <c r="P174" s="45"/>
      <c r="Q174" s="47"/>
      <c r="R174" s="45"/>
      <c r="S174" s="13"/>
      <c r="T174" s="14"/>
      <c r="U174" s="13"/>
      <c r="V174" s="14"/>
      <c r="W174" s="13"/>
      <c r="X174" s="14"/>
      <c r="Y174" s="13"/>
      <c r="Z174" s="14"/>
      <c r="AA174" s="15">
        <f t="shared" si="9"/>
        <v>0</v>
      </c>
      <c r="AB174" s="9">
        <v>19</v>
      </c>
    </row>
    <row r="175" spans="1:39" s="2" customFormat="1" ht="16.5" hidden="1" customHeight="1">
      <c r="D175" s="48"/>
      <c r="E175" s="17">
        <f t="shared" ref="E175:AA175" si="10">SUM(E156:E174)</f>
        <v>789</v>
      </c>
      <c r="F175" s="18">
        <f t="shared" si="10"/>
        <v>145</v>
      </c>
      <c r="G175" s="17">
        <f t="shared" si="10"/>
        <v>1573</v>
      </c>
      <c r="H175" s="18">
        <f t="shared" si="10"/>
        <v>244.5</v>
      </c>
      <c r="I175" s="17">
        <f t="shared" si="10"/>
        <v>414</v>
      </c>
      <c r="J175" s="18">
        <f t="shared" si="10"/>
        <v>145</v>
      </c>
      <c r="K175" s="17">
        <f t="shared" si="10"/>
        <v>483</v>
      </c>
      <c r="L175" s="18">
        <f t="shared" si="10"/>
        <v>155</v>
      </c>
      <c r="M175" s="17">
        <f t="shared" si="10"/>
        <v>390</v>
      </c>
      <c r="N175" s="18">
        <f t="shared" si="10"/>
        <v>145</v>
      </c>
      <c r="O175" s="17">
        <f t="shared" si="10"/>
        <v>861</v>
      </c>
      <c r="P175" s="18">
        <f t="shared" si="10"/>
        <v>217.5</v>
      </c>
      <c r="Q175" s="17">
        <f t="shared" si="10"/>
        <v>390</v>
      </c>
      <c r="R175" s="18">
        <f t="shared" si="10"/>
        <v>145</v>
      </c>
      <c r="S175" s="17">
        <f t="shared" si="10"/>
        <v>626</v>
      </c>
      <c r="T175" s="18">
        <f t="shared" si="10"/>
        <v>169</v>
      </c>
      <c r="U175" s="17">
        <f t="shared" si="10"/>
        <v>370</v>
      </c>
      <c r="V175" s="18">
        <f t="shared" si="10"/>
        <v>122.5</v>
      </c>
      <c r="W175" s="17">
        <f t="shared" si="10"/>
        <v>217</v>
      </c>
      <c r="X175" s="18">
        <f t="shared" si="10"/>
        <v>110</v>
      </c>
      <c r="Y175" s="17">
        <f t="shared" si="10"/>
        <v>524</v>
      </c>
      <c r="Z175" s="18">
        <f t="shared" si="10"/>
        <v>163</v>
      </c>
      <c r="AA175" s="18">
        <f t="shared" si="10"/>
        <v>1761.5</v>
      </c>
    </row>
    <row r="176" spans="1:39">
      <c r="AB176" s="2"/>
    </row>
  </sheetData>
  <sortState xmlns:xlrd2="http://schemas.microsoft.com/office/spreadsheetml/2017/richdata2" ref="B156:AA169">
    <sortCondition descending="1" ref="AA156:AA169"/>
  </sortState>
  <mergeCells count="122">
    <mergeCell ref="M153:N154"/>
    <mergeCell ref="W153:X154"/>
    <mergeCell ref="AB154:AB155"/>
    <mergeCell ref="A155:B155"/>
    <mergeCell ref="O153:P154"/>
    <mergeCell ref="Q153:R154"/>
    <mergeCell ref="S153:T154"/>
    <mergeCell ref="U153:V154"/>
    <mergeCell ref="S152:T152"/>
    <mergeCell ref="U152:V152"/>
    <mergeCell ref="W152:X152"/>
    <mergeCell ref="A153:A154"/>
    <mergeCell ref="B153:B154"/>
    <mergeCell ref="C153:C154"/>
    <mergeCell ref="E153:F154"/>
    <mergeCell ref="G153:H154"/>
    <mergeCell ref="I153:J154"/>
    <mergeCell ref="K153:L154"/>
    <mergeCell ref="Y153:Z154"/>
    <mergeCell ref="A149:AA149"/>
    <mergeCell ref="A151:AA151"/>
    <mergeCell ref="E152:F152"/>
    <mergeCell ref="G152:H152"/>
    <mergeCell ref="I152:J152"/>
    <mergeCell ref="K152:L152"/>
    <mergeCell ref="M152:N152"/>
    <mergeCell ref="O152:P152"/>
    <mergeCell ref="Q152:R152"/>
    <mergeCell ref="Y152:Z152"/>
    <mergeCell ref="A147:AA147"/>
    <mergeCell ref="S122:T123"/>
    <mergeCell ref="Q122:R123"/>
    <mergeCell ref="O122:P123"/>
    <mergeCell ref="E122:F123"/>
    <mergeCell ref="G122:H123"/>
    <mergeCell ref="A124:B124"/>
    <mergeCell ref="A122:A123"/>
    <mergeCell ref="B122:B123"/>
    <mergeCell ref="C122:C123"/>
    <mergeCell ref="A146:AA146"/>
    <mergeCell ref="A118:AA118"/>
    <mergeCell ref="G65:H66"/>
    <mergeCell ref="W122:X123"/>
    <mergeCell ref="U121:V121"/>
    <mergeCell ref="W121:X121"/>
    <mergeCell ref="U122:V123"/>
    <mergeCell ref="W65:X66"/>
    <mergeCell ref="W64:X64"/>
    <mergeCell ref="G121:H121"/>
    <mergeCell ref="K121:L121"/>
    <mergeCell ref="I65:J66"/>
    <mergeCell ref="K65:L66"/>
    <mergeCell ref="S65:T66"/>
    <mergeCell ref="U65:V66"/>
    <mergeCell ref="S121:T121"/>
    <mergeCell ref="E121:F121"/>
    <mergeCell ref="I121:J121"/>
    <mergeCell ref="M65:N66"/>
    <mergeCell ref="Y64:Z64"/>
    <mergeCell ref="Y65:Z66"/>
    <mergeCell ref="Y121:Z121"/>
    <mergeCell ref="Y122:Z123"/>
    <mergeCell ref="AB9:AB10"/>
    <mergeCell ref="A58:AA58"/>
    <mergeCell ref="A59:AA59"/>
    <mergeCell ref="A61:AA61"/>
    <mergeCell ref="S8:T9"/>
    <mergeCell ref="A8:A9"/>
    <mergeCell ref="B8:B9"/>
    <mergeCell ref="O8:P9"/>
    <mergeCell ref="M8:N9"/>
    <mergeCell ref="Q8:R9"/>
    <mergeCell ref="K8:L9"/>
    <mergeCell ref="Y8:Z9"/>
    <mergeCell ref="AB66:AB67"/>
    <mergeCell ref="AB123:AB124"/>
    <mergeCell ref="M64:N64"/>
    <mergeCell ref="K64:L64"/>
    <mergeCell ref="E65:F66"/>
    <mergeCell ref="E64:F64"/>
    <mergeCell ref="G64:H64"/>
    <mergeCell ref="I64:J64"/>
    <mergeCell ref="S64:T64"/>
    <mergeCell ref="I122:J123"/>
    <mergeCell ref="K122:L123"/>
    <mergeCell ref="M122:N123"/>
    <mergeCell ref="M121:N121"/>
    <mergeCell ref="A115:AA115"/>
    <mergeCell ref="A65:A66"/>
    <mergeCell ref="B65:B66"/>
    <mergeCell ref="C65:C66"/>
    <mergeCell ref="O121:P121"/>
    <mergeCell ref="O65:P66"/>
    <mergeCell ref="Q121:R121"/>
    <mergeCell ref="Q65:R66"/>
    <mergeCell ref="A120:AA120"/>
    <mergeCell ref="A116:AA116"/>
    <mergeCell ref="U64:V64"/>
    <mergeCell ref="A1:AA1"/>
    <mergeCell ref="A2:AA2"/>
    <mergeCell ref="A4:AA4"/>
    <mergeCell ref="S7:T7"/>
    <mergeCell ref="G7:H7"/>
    <mergeCell ref="A6:AA6"/>
    <mergeCell ref="E7:F7"/>
    <mergeCell ref="I7:J7"/>
    <mergeCell ref="Q64:R64"/>
    <mergeCell ref="O64:P64"/>
    <mergeCell ref="K7:L7"/>
    <mergeCell ref="A63:AA63"/>
    <mergeCell ref="M7:N7"/>
    <mergeCell ref="C8:C9"/>
    <mergeCell ref="O7:P7"/>
    <mergeCell ref="E8:F9"/>
    <mergeCell ref="G8:H9"/>
    <mergeCell ref="I8:J9"/>
    <mergeCell ref="Q7:R7"/>
    <mergeCell ref="U7:V7"/>
    <mergeCell ref="W7:X7"/>
    <mergeCell ref="W8:X9"/>
    <mergeCell ref="U8:V9"/>
    <mergeCell ref="Y7:Z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87"/>
  <sheetViews>
    <sheetView zoomScale="70" zoomScaleNormal="70" workbookViewId="0">
      <selection sqref="A1:AA1"/>
    </sheetView>
  </sheetViews>
  <sheetFormatPr baseColWidth="10" defaultRowHeight="12.75"/>
  <cols>
    <col min="1" max="1" width="9.85546875" style="1" bestFit="1" customWidth="1"/>
    <col min="2" max="2" width="39.42578125" style="1" customWidth="1"/>
    <col min="3" max="3" width="11.28515625" style="1" customWidth="1"/>
    <col min="4" max="4" width="12.5703125" style="1" customWidth="1"/>
    <col min="5" max="5" width="10" style="1" customWidth="1"/>
    <col min="6" max="26" width="11.42578125" style="1" customWidth="1"/>
    <col min="27" max="27" width="12.28515625" style="1" bestFit="1" customWidth="1"/>
    <col min="28" max="28" width="9.85546875" style="1" bestFit="1" customWidth="1"/>
    <col min="29" max="29" width="11.42578125" style="1"/>
    <col min="30" max="30" width="11.42578125" style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28515625" style="1" hidden="1" customWidth="1"/>
    <col min="35" max="35" width="11.42578125" style="1" hidden="1" customWidth="1"/>
    <col min="36" max="36" width="2.85546875" style="1" hidden="1" customWidth="1"/>
    <col min="37" max="37" width="11.42578125" style="1" hidden="1" customWidth="1"/>
    <col min="38" max="38" width="2.85546875" style="1" hidden="1" customWidth="1"/>
    <col min="39" max="41" width="11.42578125" style="1" hidden="1" customWidth="1"/>
    <col min="42" max="44" width="11.42578125" style="1" customWidth="1"/>
    <col min="45" max="16384" width="11.42578125" style="1"/>
  </cols>
  <sheetData>
    <row r="1" spans="1:39" s="2" customFormat="1" ht="23.25">
      <c r="A1" s="126" t="s">
        <v>259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8"/>
    </row>
    <row r="2" spans="1:39" s="2" customFormat="1" ht="24" thickBot="1">
      <c r="A2" s="132" t="s">
        <v>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4"/>
    </row>
    <row r="3" spans="1:39" s="2" customFormat="1" ht="17.25" thickBot="1"/>
    <row r="4" spans="1:39" s="2" customFormat="1" ht="20.25" thickBot="1">
      <c r="A4" s="129" t="s">
        <v>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1"/>
    </row>
    <row r="5" spans="1:39" s="2" customFormat="1" ht="17.25" thickBot="1"/>
    <row r="6" spans="1:39" s="2" customFormat="1" ht="20.25" thickBot="1">
      <c r="A6" s="135" t="s">
        <v>273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7"/>
    </row>
    <row r="7" spans="1:39" s="2" customFormat="1" ht="17.25" thickBot="1">
      <c r="E7" s="150">
        <f>JUV!E7</f>
        <v>44578</v>
      </c>
      <c r="F7" s="156"/>
      <c r="G7" s="148" t="str">
        <f>JUV!G7</f>
        <v>09; 10 y 11/02/2022</v>
      </c>
      <c r="H7" s="149"/>
      <c r="I7" s="150">
        <f>JUV!I7</f>
        <v>44621</v>
      </c>
      <c r="J7" s="156"/>
      <c r="K7" s="150">
        <f>JUV!K7</f>
        <v>44654</v>
      </c>
      <c r="L7" s="156"/>
      <c r="M7" s="150">
        <f>JUV!M7</f>
        <v>44689</v>
      </c>
      <c r="N7" s="156"/>
      <c r="O7" s="150" t="str">
        <f>JUV!O7</f>
        <v>28 y 29/05/2022</v>
      </c>
      <c r="P7" s="156"/>
      <c r="Q7" s="150">
        <f>JUV!Q7</f>
        <v>44738</v>
      </c>
      <c r="R7" s="156"/>
      <c r="S7" s="150">
        <f>JUV!S7</f>
        <v>44760</v>
      </c>
      <c r="T7" s="156"/>
      <c r="U7" s="150">
        <f>JUV!U7</f>
        <v>44808</v>
      </c>
      <c r="V7" s="156"/>
      <c r="W7" s="150">
        <f>JUV!W7</f>
        <v>44844</v>
      </c>
      <c r="X7" s="156"/>
      <c r="Y7" s="150">
        <f>JUV!Y7</f>
        <v>44878</v>
      </c>
      <c r="Z7" s="156"/>
    </row>
    <row r="8" spans="1:39" s="2" customFormat="1" ht="16.5" customHeight="1" thickBot="1">
      <c r="A8" s="154" t="s">
        <v>0</v>
      </c>
      <c r="B8" s="154" t="s">
        <v>1</v>
      </c>
      <c r="C8" s="144" t="s">
        <v>7</v>
      </c>
      <c r="D8" s="3" t="s">
        <v>8</v>
      </c>
      <c r="E8" s="138" t="str">
        <f>JUV!E8</f>
        <v>Necochea Golf Club - POJ -</v>
      </c>
      <c r="F8" s="139"/>
      <c r="G8" s="138" t="str">
        <f>JUV!G8</f>
        <v>Sierra de los Padres GC - AMD -</v>
      </c>
      <c r="H8" s="139"/>
      <c r="I8" s="138" t="str">
        <f>JUV!I8</f>
        <v>El Valle de Tandil Golf Club</v>
      </c>
      <c r="J8" s="139"/>
      <c r="K8" s="138" t="str">
        <f>JUV!K8</f>
        <v>Miramar Links</v>
      </c>
      <c r="L8" s="139"/>
      <c r="M8" s="138" t="str">
        <f>JUV!M8</f>
        <v>Tandil Golf Club</v>
      </c>
      <c r="N8" s="139"/>
      <c r="O8" s="138" t="str">
        <f>JUV!O8</f>
        <v>Villa Gesell Golf Club</v>
      </c>
      <c r="P8" s="139"/>
      <c r="Q8" s="138" t="str">
        <f>JUV!Q8</f>
        <v>Cariló Golf</v>
      </c>
      <c r="R8" s="139"/>
      <c r="S8" s="138" t="str">
        <f>JUV!S8</f>
        <v>Mar del Plata Golf Club Cancha Vieja</v>
      </c>
      <c r="T8" s="139"/>
      <c r="U8" s="138" t="str">
        <f>JUV!U8</f>
        <v>Costa Esmeralda Golf &amp; Links</v>
      </c>
      <c r="V8" s="139"/>
      <c r="W8" s="138" t="str">
        <f>JUV!W8</f>
        <v>Links Pinamar S.A.</v>
      </c>
      <c r="X8" s="139"/>
      <c r="Y8" s="160" t="str">
        <f>JUV!Y8</f>
        <v>Mar del Plata Golf Club Cancha Nueva</v>
      </c>
      <c r="Z8" s="161"/>
    </row>
    <row r="9" spans="1:39" s="2" customFormat="1" ht="17.25" thickBot="1">
      <c r="A9" s="155"/>
      <c r="B9" s="155"/>
      <c r="C9" s="145"/>
      <c r="D9" s="4" t="s">
        <v>9</v>
      </c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40"/>
      <c r="P9" s="141"/>
      <c r="Q9" s="140"/>
      <c r="R9" s="141"/>
      <c r="S9" s="140"/>
      <c r="T9" s="141"/>
      <c r="U9" s="140"/>
      <c r="V9" s="141"/>
      <c r="W9" s="140"/>
      <c r="X9" s="141"/>
      <c r="Y9" s="162"/>
      <c r="Z9" s="163"/>
      <c r="AB9" s="154" t="s">
        <v>0</v>
      </c>
    </row>
    <row r="10" spans="1:39" s="2" customFormat="1" ht="17.25" thickBot="1">
      <c r="A10" s="157"/>
      <c r="B10" s="158"/>
      <c r="C10" s="23"/>
      <c r="D10" s="23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9" t="s">
        <v>3</v>
      </c>
      <c r="L10" s="36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33" t="s">
        <v>3</v>
      </c>
      <c r="Z10" s="34" t="s">
        <v>4</v>
      </c>
      <c r="AA10" s="38" t="s">
        <v>2</v>
      </c>
      <c r="AB10" s="155"/>
      <c r="AG10" s="8">
        <v>0.1</v>
      </c>
      <c r="AI10" s="8">
        <v>0.2</v>
      </c>
      <c r="AK10" s="8">
        <v>0.5</v>
      </c>
      <c r="AM10" s="8">
        <v>1</v>
      </c>
    </row>
    <row r="11" spans="1:39" s="2" customFormat="1" ht="16.5">
      <c r="A11" s="9">
        <f>AB11</f>
        <v>1</v>
      </c>
      <c r="B11" s="10" t="s">
        <v>299</v>
      </c>
      <c r="C11" s="11" t="s">
        <v>15</v>
      </c>
      <c r="D11" s="12">
        <v>40007</v>
      </c>
      <c r="E11" s="47">
        <v>91</v>
      </c>
      <c r="F11" s="45">
        <v>50</v>
      </c>
      <c r="G11" s="47">
        <v>270</v>
      </c>
      <c r="H11" s="45">
        <v>105</v>
      </c>
      <c r="I11" s="47">
        <v>100</v>
      </c>
      <c r="J11" s="102"/>
      <c r="K11" s="47">
        <v>93</v>
      </c>
      <c r="L11" s="45">
        <v>85</v>
      </c>
      <c r="M11" s="47">
        <v>77</v>
      </c>
      <c r="N11" s="45">
        <v>100</v>
      </c>
      <c r="O11" s="47">
        <v>166</v>
      </c>
      <c r="P11" s="45">
        <v>150</v>
      </c>
      <c r="Q11" s="47">
        <v>88</v>
      </c>
      <c r="R11" s="45">
        <v>40</v>
      </c>
      <c r="S11" s="13">
        <v>85</v>
      </c>
      <c r="T11" s="14">
        <v>70</v>
      </c>
      <c r="U11" s="13"/>
      <c r="V11" s="14"/>
      <c r="W11" s="13">
        <v>77</v>
      </c>
      <c r="X11" s="14">
        <v>100</v>
      </c>
      <c r="Y11" s="13">
        <v>73</v>
      </c>
      <c r="Z11" s="14">
        <v>85</v>
      </c>
      <c r="AA11" s="15">
        <f t="shared" ref="AA11:AA28" si="0">SUM(F11,H11+J11+L11+N11+R11+P11+T11+V11+X11+Z11)</f>
        <v>785</v>
      </c>
      <c r="AB11" s="9">
        <v>1</v>
      </c>
      <c r="AE11" s="14">
        <v>100</v>
      </c>
      <c r="AG11" s="14">
        <v>110</v>
      </c>
      <c r="AI11" s="14">
        <v>120</v>
      </c>
      <c r="AK11" s="45">
        <v>150</v>
      </c>
      <c r="AM11" s="25">
        <v>200</v>
      </c>
    </row>
    <row r="12" spans="1:39" s="2" customFormat="1" ht="16.5">
      <c r="A12" s="9">
        <f t="shared" ref="A12:A40" si="1">AB12</f>
        <v>2</v>
      </c>
      <c r="B12" s="10" t="s">
        <v>301</v>
      </c>
      <c r="C12" s="11" t="s">
        <v>16</v>
      </c>
      <c r="D12" s="12">
        <v>39819</v>
      </c>
      <c r="E12" s="47">
        <v>99</v>
      </c>
      <c r="F12" s="102"/>
      <c r="G12" s="47">
        <v>276</v>
      </c>
      <c r="H12" s="45">
        <v>75</v>
      </c>
      <c r="I12" s="47">
        <v>90</v>
      </c>
      <c r="J12" s="45">
        <v>70</v>
      </c>
      <c r="K12" s="47">
        <v>93</v>
      </c>
      <c r="L12" s="45">
        <v>85</v>
      </c>
      <c r="M12" s="47">
        <v>79</v>
      </c>
      <c r="N12" s="45">
        <v>70</v>
      </c>
      <c r="O12" s="47">
        <v>181</v>
      </c>
      <c r="P12" s="45">
        <v>45</v>
      </c>
      <c r="Q12" s="47">
        <v>86</v>
      </c>
      <c r="R12" s="45">
        <v>50</v>
      </c>
      <c r="S12" s="13">
        <v>84</v>
      </c>
      <c r="T12" s="14">
        <v>100</v>
      </c>
      <c r="U12" s="13"/>
      <c r="V12" s="14"/>
      <c r="W12" s="13">
        <v>81</v>
      </c>
      <c r="X12" s="114">
        <v>50</v>
      </c>
      <c r="Y12" s="13">
        <v>76</v>
      </c>
      <c r="Z12" s="114">
        <v>50</v>
      </c>
      <c r="AA12" s="116">
        <f t="shared" si="0"/>
        <v>595</v>
      </c>
      <c r="AB12" s="9">
        <v>2</v>
      </c>
      <c r="AE12" s="14">
        <v>70</v>
      </c>
      <c r="AG12" s="14">
        <v>77</v>
      </c>
      <c r="AI12" s="14">
        <v>84</v>
      </c>
      <c r="AK12" s="45">
        <v>105</v>
      </c>
      <c r="AM12" s="25">
        <v>140</v>
      </c>
    </row>
    <row r="13" spans="1:39" s="2" customFormat="1" ht="16.5">
      <c r="A13" s="9">
        <f t="shared" si="1"/>
        <v>3</v>
      </c>
      <c r="B13" s="10" t="s">
        <v>328</v>
      </c>
      <c r="C13" s="11" t="s">
        <v>13</v>
      </c>
      <c r="D13" s="12">
        <v>40163</v>
      </c>
      <c r="E13" s="47"/>
      <c r="F13" s="45"/>
      <c r="G13" s="47">
        <v>251</v>
      </c>
      <c r="H13" s="45">
        <v>150</v>
      </c>
      <c r="I13" s="47">
        <v>86</v>
      </c>
      <c r="J13" s="45">
        <v>100</v>
      </c>
      <c r="K13" s="47"/>
      <c r="L13" s="45"/>
      <c r="M13" s="47">
        <v>84</v>
      </c>
      <c r="N13" s="45">
        <v>35</v>
      </c>
      <c r="O13" s="47"/>
      <c r="P13" s="45"/>
      <c r="Q13" s="47">
        <v>82</v>
      </c>
      <c r="R13" s="45">
        <v>70</v>
      </c>
      <c r="S13" s="13">
        <v>86</v>
      </c>
      <c r="T13" s="14">
        <v>50</v>
      </c>
      <c r="U13" s="13"/>
      <c r="V13" s="14"/>
      <c r="W13" s="13">
        <v>80</v>
      </c>
      <c r="X13" s="114">
        <v>70</v>
      </c>
      <c r="Y13" s="122">
        <v>73</v>
      </c>
      <c r="Z13" s="14">
        <v>85</v>
      </c>
      <c r="AA13" s="116">
        <f t="shared" si="0"/>
        <v>560</v>
      </c>
      <c r="AB13" s="9">
        <v>3</v>
      </c>
      <c r="AE13" s="14">
        <v>50</v>
      </c>
      <c r="AG13" s="14">
        <v>55</v>
      </c>
      <c r="AI13" s="14">
        <v>60</v>
      </c>
      <c r="AK13" s="45">
        <v>75</v>
      </c>
      <c r="AM13" s="25">
        <v>100</v>
      </c>
    </row>
    <row r="14" spans="1:39" s="2" customFormat="1" ht="16.5">
      <c r="A14" s="9">
        <f t="shared" si="1"/>
        <v>4</v>
      </c>
      <c r="B14" s="10" t="s">
        <v>294</v>
      </c>
      <c r="C14" s="11" t="s">
        <v>13</v>
      </c>
      <c r="D14" s="12">
        <v>39867</v>
      </c>
      <c r="E14" s="47">
        <v>88</v>
      </c>
      <c r="F14" s="45">
        <v>100</v>
      </c>
      <c r="G14" s="47">
        <v>280</v>
      </c>
      <c r="H14" s="45">
        <v>52.5</v>
      </c>
      <c r="I14" s="47">
        <v>96</v>
      </c>
      <c r="J14" s="45">
        <v>40</v>
      </c>
      <c r="K14" s="47"/>
      <c r="L14" s="45"/>
      <c r="M14" s="47">
        <v>82</v>
      </c>
      <c r="N14" s="45">
        <v>50</v>
      </c>
      <c r="O14" s="47">
        <v>174</v>
      </c>
      <c r="P14" s="45">
        <v>60</v>
      </c>
      <c r="Q14" s="47">
        <v>81</v>
      </c>
      <c r="R14" s="45">
        <v>100</v>
      </c>
      <c r="S14" s="13">
        <v>96</v>
      </c>
      <c r="T14" s="14">
        <v>30</v>
      </c>
      <c r="U14" s="13"/>
      <c r="V14" s="14"/>
      <c r="W14" s="13">
        <v>82</v>
      </c>
      <c r="X14" s="114">
        <v>35</v>
      </c>
      <c r="Y14" s="122"/>
      <c r="Z14" s="14"/>
      <c r="AA14" s="116">
        <f t="shared" si="0"/>
        <v>467.5</v>
      </c>
      <c r="AB14" s="9">
        <v>4</v>
      </c>
      <c r="AE14" s="14">
        <v>40</v>
      </c>
      <c r="AG14" s="14">
        <v>44</v>
      </c>
      <c r="AI14" s="14">
        <v>48</v>
      </c>
      <c r="AK14" s="45">
        <v>60</v>
      </c>
      <c r="AM14" s="25">
        <v>80</v>
      </c>
    </row>
    <row r="15" spans="1:39" s="2" customFormat="1" ht="16.5">
      <c r="A15" s="9">
        <f t="shared" si="1"/>
        <v>5</v>
      </c>
      <c r="B15" s="10" t="s">
        <v>297</v>
      </c>
      <c r="C15" s="11" t="s">
        <v>15</v>
      </c>
      <c r="D15" s="12">
        <v>40413</v>
      </c>
      <c r="E15" s="47">
        <v>89</v>
      </c>
      <c r="F15" s="45">
        <v>70</v>
      </c>
      <c r="G15" s="47">
        <v>282</v>
      </c>
      <c r="H15" s="45">
        <v>30</v>
      </c>
      <c r="I15" s="47"/>
      <c r="J15" s="45"/>
      <c r="K15" s="47"/>
      <c r="L15" s="45"/>
      <c r="M15" s="47">
        <v>92</v>
      </c>
      <c r="N15" s="45">
        <v>20</v>
      </c>
      <c r="O15" s="47">
        <v>173</v>
      </c>
      <c r="P15" s="45">
        <v>90</v>
      </c>
      <c r="Q15" s="47">
        <v>92</v>
      </c>
      <c r="R15" s="45">
        <v>30</v>
      </c>
      <c r="S15" s="13">
        <v>95</v>
      </c>
      <c r="T15" s="14">
        <v>40</v>
      </c>
      <c r="U15" s="13">
        <v>101</v>
      </c>
      <c r="V15" s="14">
        <v>50</v>
      </c>
      <c r="W15" s="13">
        <v>82</v>
      </c>
      <c r="X15" s="114">
        <v>35</v>
      </c>
      <c r="Y15" s="122"/>
      <c r="Z15" s="14"/>
      <c r="AA15" s="116">
        <f t="shared" si="0"/>
        <v>365</v>
      </c>
      <c r="AB15" s="9">
        <v>5</v>
      </c>
      <c r="AE15" s="14">
        <v>30</v>
      </c>
      <c r="AG15" s="14">
        <v>33</v>
      </c>
      <c r="AI15" s="14">
        <v>36</v>
      </c>
      <c r="AK15" s="45">
        <v>45</v>
      </c>
      <c r="AM15" s="25">
        <v>60</v>
      </c>
    </row>
    <row r="16" spans="1:39" s="2" customFormat="1" ht="16.5">
      <c r="A16" s="9">
        <f t="shared" si="1"/>
        <v>6</v>
      </c>
      <c r="B16" s="10" t="s">
        <v>303</v>
      </c>
      <c r="C16" s="11" t="s">
        <v>15</v>
      </c>
      <c r="D16" s="12">
        <v>40437</v>
      </c>
      <c r="E16" s="47">
        <v>102</v>
      </c>
      <c r="F16" s="45">
        <v>30</v>
      </c>
      <c r="G16" s="47">
        <v>280</v>
      </c>
      <c r="H16" s="45">
        <v>52.5</v>
      </c>
      <c r="I16" s="47">
        <v>105</v>
      </c>
      <c r="J16" s="102"/>
      <c r="K16" s="47">
        <v>94</v>
      </c>
      <c r="L16" s="45">
        <v>50</v>
      </c>
      <c r="M16" s="47">
        <v>93</v>
      </c>
      <c r="N16" s="45">
        <v>15</v>
      </c>
      <c r="O16" s="47">
        <v>196</v>
      </c>
      <c r="P16" s="45">
        <v>22.5</v>
      </c>
      <c r="Q16" s="47">
        <v>93</v>
      </c>
      <c r="R16" s="45">
        <v>20</v>
      </c>
      <c r="S16" s="13"/>
      <c r="T16" s="14"/>
      <c r="U16" s="13">
        <v>93</v>
      </c>
      <c r="V16" s="14">
        <v>100</v>
      </c>
      <c r="W16" s="13">
        <v>93</v>
      </c>
      <c r="X16" s="114">
        <v>12</v>
      </c>
      <c r="Y16" s="122">
        <v>92</v>
      </c>
      <c r="Z16" s="14">
        <v>10</v>
      </c>
      <c r="AA16" s="116">
        <f t="shared" si="0"/>
        <v>312</v>
      </c>
      <c r="AB16" s="9">
        <v>6</v>
      </c>
      <c r="AE16" s="14">
        <v>20</v>
      </c>
      <c r="AG16" s="14">
        <v>22</v>
      </c>
      <c r="AI16" s="14">
        <v>24</v>
      </c>
      <c r="AK16" s="45">
        <v>30</v>
      </c>
      <c r="AM16" s="25">
        <v>40</v>
      </c>
    </row>
    <row r="17" spans="1:39" s="2" customFormat="1" ht="16.5">
      <c r="A17" s="9">
        <f t="shared" si="1"/>
        <v>7</v>
      </c>
      <c r="B17" s="10" t="s">
        <v>307</v>
      </c>
      <c r="C17" s="11" t="s">
        <v>157</v>
      </c>
      <c r="D17" s="12">
        <v>40532</v>
      </c>
      <c r="E17" s="47">
        <v>108</v>
      </c>
      <c r="F17" s="45">
        <v>12</v>
      </c>
      <c r="G17" s="47">
        <v>310</v>
      </c>
      <c r="H17" s="45">
        <v>18</v>
      </c>
      <c r="I17" s="47">
        <v>109</v>
      </c>
      <c r="J17" s="45">
        <v>12</v>
      </c>
      <c r="K17" s="47">
        <v>106</v>
      </c>
      <c r="L17" s="45">
        <v>15</v>
      </c>
      <c r="M17" s="47">
        <v>98</v>
      </c>
      <c r="N17" s="102"/>
      <c r="O17" s="47">
        <v>190</v>
      </c>
      <c r="P17" s="45">
        <v>30</v>
      </c>
      <c r="Q17" s="47">
        <v>98</v>
      </c>
      <c r="R17" s="45">
        <v>15</v>
      </c>
      <c r="S17" s="13">
        <v>99</v>
      </c>
      <c r="T17" s="14">
        <v>20</v>
      </c>
      <c r="U17" s="13">
        <v>96</v>
      </c>
      <c r="V17" s="14">
        <v>70</v>
      </c>
      <c r="W17" s="13">
        <v>91</v>
      </c>
      <c r="X17" s="115"/>
      <c r="Y17" s="122">
        <v>85</v>
      </c>
      <c r="Z17" s="14">
        <v>30</v>
      </c>
      <c r="AA17" s="116">
        <f t="shared" si="0"/>
        <v>222</v>
      </c>
      <c r="AB17" s="9">
        <v>7</v>
      </c>
      <c r="AE17" s="14">
        <v>15</v>
      </c>
      <c r="AG17" s="14">
        <v>16.5</v>
      </c>
      <c r="AI17" s="14">
        <v>18</v>
      </c>
      <c r="AK17" s="45">
        <v>22.5</v>
      </c>
      <c r="AM17" s="25">
        <v>30</v>
      </c>
    </row>
    <row r="18" spans="1:39" s="2" customFormat="1" ht="16.5">
      <c r="A18" s="9">
        <f t="shared" si="1"/>
        <v>8</v>
      </c>
      <c r="B18" s="10" t="s">
        <v>306</v>
      </c>
      <c r="C18" s="11" t="s">
        <v>157</v>
      </c>
      <c r="D18" s="12">
        <v>40373</v>
      </c>
      <c r="E18" s="47">
        <v>105</v>
      </c>
      <c r="F18" s="45">
        <v>15</v>
      </c>
      <c r="G18" s="47">
        <v>306</v>
      </c>
      <c r="H18" s="45">
        <v>22.5</v>
      </c>
      <c r="I18" s="47">
        <v>95</v>
      </c>
      <c r="J18" s="45">
        <v>50</v>
      </c>
      <c r="K18" s="47">
        <v>105</v>
      </c>
      <c r="L18" s="45">
        <v>20</v>
      </c>
      <c r="M18" s="47">
        <v>99</v>
      </c>
      <c r="N18" s="102"/>
      <c r="O18" s="47">
        <v>205</v>
      </c>
      <c r="P18" s="45">
        <v>18</v>
      </c>
      <c r="Q18" s="47">
        <v>102</v>
      </c>
      <c r="R18" s="45">
        <v>11</v>
      </c>
      <c r="S18" s="13">
        <v>105</v>
      </c>
      <c r="T18" s="14">
        <v>12</v>
      </c>
      <c r="U18" s="13">
        <v>106</v>
      </c>
      <c r="V18" s="25">
        <v>40</v>
      </c>
      <c r="W18" s="13">
        <v>91</v>
      </c>
      <c r="X18" s="114">
        <v>17.5</v>
      </c>
      <c r="Y18" s="122">
        <v>92</v>
      </c>
      <c r="Z18" s="102"/>
      <c r="AA18" s="116">
        <f t="shared" si="0"/>
        <v>206</v>
      </c>
      <c r="AB18" s="9">
        <v>8</v>
      </c>
      <c r="AE18" s="14">
        <v>12</v>
      </c>
      <c r="AG18" s="14">
        <v>13.2</v>
      </c>
      <c r="AI18" s="14">
        <v>14.4</v>
      </c>
      <c r="AK18" s="45">
        <v>18</v>
      </c>
      <c r="AM18" s="25">
        <v>24</v>
      </c>
    </row>
    <row r="19" spans="1:39" s="2" customFormat="1" ht="16.5">
      <c r="A19" s="9">
        <f t="shared" si="1"/>
        <v>9</v>
      </c>
      <c r="B19" s="10" t="s">
        <v>331</v>
      </c>
      <c r="C19" s="11" t="s">
        <v>15</v>
      </c>
      <c r="D19" s="12">
        <v>39914</v>
      </c>
      <c r="E19" s="47"/>
      <c r="F19" s="45"/>
      <c r="G19" s="47"/>
      <c r="H19" s="46"/>
      <c r="I19" s="47">
        <v>98</v>
      </c>
      <c r="J19" s="45">
        <v>30</v>
      </c>
      <c r="K19" s="47">
        <v>103</v>
      </c>
      <c r="L19" s="45">
        <v>30</v>
      </c>
      <c r="M19" s="47">
        <v>84</v>
      </c>
      <c r="N19" s="45">
        <v>35</v>
      </c>
      <c r="O19" s="47">
        <v>173</v>
      </c>
      <c r="P19" s="45">
        <v>90</v>
      </c>
      <c r="Q19" s="47"/>
      <c r="R19" s="45"/>
      <c r="S19" s="13"/>
      <c r="T19" s="14"/>
      <c r="U19" s="13"/>
      <c r="V19" s="25"/>
      <c r="W19" s="13"/>
      <c r="X19" s="114"/>
      <c r="Y19" s="122"/>
      <c r="Z19" s="14"/>
      <c r="AA19" s="116">
        <f t="shared" si="0"/>
        <v>185</v>
      </c>
      <c r="AB19" s="9">
        <v>9</v>
      </c>
      <c r="AE19" s="14">
        <v>10</v>
      </c>
      <c r="AG19" s="14">
        <v>11</v>
      </c>
      <c r="AI19" s="14">
        <v>12</v>
      </c>
      <c r="AK19" s="45">
        <v>15</v>
      </c>
      <c r="AM19" s="25">
        <v>20</v>
      </c>
    </row>
    <row r="20" spans="1:39" s="2" customFormat="1" ht="16.5">
      <c r="A20" s="9">
        <f t="shared" si="1"/>
        <v>10</v>
      </c>
      <c r="B20" s="10" t="s">
        <v>308</v>
      </c>
      <c r="C20" s="11" t="s">
        <v>13</v>
      </c>
      <c r="D20" s="12">
        <v>40430</v>
      </c>
      <c r="E20" s="47">
        <v>110</v>
      </c>
      <c r="F20" s="45">
        <v>10</v>
      </c>
      <c r="G20" s="47"/>
      <c r="H20" s="46"/>
      <c r="I20" s="47">
        <v>111</v>
      </c>
      <c r="J20" s="45">
        <v>8</v>
      </c>
      <c r="K20" s="47">
        <v>110</v>
      </c>
      <c r="L20" s="45">
        <v>12</v>
      </c>
      <c r="M20" s="47">
        <v>96</v>
      </c>
      <c r="N20" s="45">
        <v>12</v>
      </c>
      <c r="O20" s="47">
        <v>238</v>
      </c>
      <c r="P20" s="45">
        <v>13.5</v>
      </c>
      <c r="Q20" s="47">
        <v>112</v>
      </c>
      <c r="R20" s="45">
        <v>6</v>
      </c>
      <c r="S20" s="13">
        <v>116</v>
      </c>
      <c r="T20" s="102"/>
      <c r="U20" s="13">
        <v>112</v>
      </c>
      <c r="V20" s="25">
        <v>30</v>
      </c>
      <c r="W20" s="13">
        <v>102</v>
      </c>
      <c r="X20" s="114">
        <v>8</v>
      </c>
      <c r="Y20" s="122">
        <v>86</v>
      </c>
      <c r="Z20" s="14">
        <v>20</v>
      </c>
      <c r="AA20" s="116">
        <f t="shared" si="0"/>
        <v>119.5</v>
      </c>
      <c r="AB20" s="9">
        <v>10</v>
      </c>
      <c r="AE20" s="14">
        <v>8</v>
      </c>
      <c r="AG20" s="14">
        <v>8.8000000000000007</v>
      </c>
      <c r="AI20" s="14">
        <v>9.6</v>
      </c>
      <c r="AK20" s="45">
        <v>12</v>
      </c>
      <c r="AM20" s="25">
        <v>16</v>
      </c>
    </row>
    <row r="21" spans="1:39" s="2" customFormat="1" ht="16.5">
      <c r="A21" s="9">
        <f t="shared" si="1"/>
        <v>11</v>
      </c>
      <c r="B21" s="10" t="s">
        <v>304</v>
      </c>
      <c r="C21" s="11" t="s">
        <v>16</v>
      </c>
      <c r="D21" s="12">
        <v>39994</v>
      </c>
      <c r="E21" s="47">
        <v>103</v>
      </c>
      <c r="F21" s="45">
        <v>20</v>
      </c>
      <c r="G21" s="47"/>
      <c r="H21" s="46"/>
      <c r="I21" s="47">
        <v>110</v>
      </c>
      <c r="J21" s="45">
        <v>10</v>
      </c>
      <c r="K21" s="47">
        <v>97</v>
      </c>
      <c r="L21" s="45">
        <v>40</v>
      </c>
      <c r="M21" s="47">
        <v>97</v>
      </c>
      <c r="N21" s="45">
        <v>10</v>
      </c>
      <c r="O21" s="47"/>
      <c r="P21" s="45"/>
      <c r="Q21" s="47">
        <v>102</v>
      </c>
      <c r="R21" s="45">
        <v>11</v>
      </c>
      <c r="S21" s="13">
        <v>103</v>
      </c>
      <c r="T21" s="14">
        <v>15</v>
      </c>
      <c r="U21" s="13"/>
      <c r="V21" s="25"/>
      <c r="W21" s="13"/>
      <c r="X21" s="114"/>
      <c r="Y21" s="122"/>
      <c r="Z21" s="14"/>
      <c r="AA21" s="116">
        <f t="shared" si="0"/>
        <v>106</v>
      </c>
      <c r="AB21" s="9">
        <v>11</v>
      </c>
      <c r="AE21" s="14">
        <v>6</v>
      </c>
      <c r="AG21" s="14">
        <v>6.6</v>
      </c>
      <c r="AI21" s="14">
        <v>7.2</v>
      </c>
      <c r="AK21" s="45">
        <v>9</v>
      </c>
      <c r="AM21" s="25">
        <v>12</v>
      </c>
    </row>
    <row r="22" spans="1:39" s="2" customFormat="1" ht="16.5">
      <c r="A22" s="9">
        <f t="shared" si="1"/>
        <v>12</v>
      </c>
      <c r="B22" s="10" t="s">
        <v>359</v>
      </c>
      <c r="C22" s="11" t="s">
        <v>31</v>
      </c>
      <c r="D22" s="12">
        <v>40142</v>
      </c>
      <c r="E22" s="47"/>
      <c r="F22" s="45"/>
      <c r="G22" s="47"/>
      <c r="H22" s="46"/>
      <c r="I22" s="47"/>
      <c r="J22" s="46"/>
      <c r="K22" s="47"/>
      <c r="L22" s="45"/>
      <c r="M22" s="47"/>
      <c r="N22" s="45"/>
      <c r="O22" s="47"/>
      <c r="P22" s="45"/>
      <c r="Q22" s="47"/>
      <c r="R22" s="45"/>
      <c r="S22" s="13"/>
      <c r="T22" s="14"/>
      <c r="U22" s="13"/>
      <c r="V22" s="25"/>
      <c r="W22" s="13">
        <v>103</v>
      </c>
      <c r="X22" s="114">
        <v>6</v>
      </c>
      <c r="Y22" s="122">
        <v>84</v>
      </c>
      <c r="Z22" s="14">
        <v>40</v>
      </c>
      <c r="AA22" s="116">
        <f t="shared" si="0"/>
        <v>46</v>
      </c>
      <c r="AB22" s="9">
        <v>12</v>
      </c>
      <c r="AE22" s="14">
        <v>4</v>
      </c>
      <c r="AG22" s="14">
        <v>4.4000000000000004</v>
      </c>
      <c r="AI22" s="14">
        <v>4.8</v>
      </c>
      <c r="AK22" s="45">
        <v>6</v>
      </c>
      <c r="AM22" s="25">
        <v>8</v>
      </c>
    </row>
    <row r="23" spans="1:39" s="2" customFormat="1" ht="16.5">
      <c r="A23" s="9">
        <f t="shared" si="1"/>
        <v>13</v>
      </c>
      <c r="B23" s="10" t="s">
        <v>355</v>
      </c>
      <c r="C23" s="11" t="s">
        <v>14</v>
      </c>
      <c r="D23" s="12">
        <v>39913</v>
      </c>
      <c r="E23" s="47"/>
      <c r="F23" s="45"/>
      <c r="G23" s="47"/>
      <c r="H23" s="46"/>
      <c r="I23" s="47"/>
      <c r="J23" s="46"/>
      <c r="K23" s="47"/>
      <c r="L23" s="45"/>
      <c r="M23" s="47"/>
      <c r="N23" s="45"/>
      <c r="O23" s="47"/>
      <c r="P23" s="45"/>
      <c r="Q23" s="47"/>
      <c r="R23" s="45"/>
      <c r="S23" s="13"/>
      <c r="T23" s="14"/>
      <c r="U23" s="13">
        <v>116</v>
      </c>
      <c r="V23" s="25">
        <v>20</v>
      </c>
      <c r="W23" s="13">
        <v>98</v>
      </c>
      <c r="X23" s="114">
        <v>10</v>
      </c>
      <c r="Y23" s="122">
        <v>92</v>
      </c>
      <c r="Z23" s="14">
        <v>10</v>
      </c>
      <c r="AA23" s="116">
        <f t="shared" si="0"/>
        <v>40</v>
      </c>
      <c r="AB23" s="9">
        <v>13</v>
      </c>
      <c r="AE23" s="14">
        <v>3</v>
      </c>
      <c r="AG23" s="14">
        <v>3.3</v>
      </c>
      <c r="AI23" s="14">
        <v>3.6</v>
      </c>
      <c r="AK23" s="45">
        <v>4.5</v>
      </c>
      <c r="AM23" s="25">
        <v>6</v>
      </c>
    </row>
    <row r="24" spans="1:39" s="2" customFormat="1" ht="16.5">
      <c r="A24" s="9">
        <f t="shared" si="1"/>
        <v>14</v>
      </c>
      <c r="B24" s="10" t="s">
        <v>311</v>
      </c>
      <c r="C24" s="11" t="s">
        <v>157</v>
      </c>
      <c r="D24" s="12">
        <v>40397</v>
      </c>
      <c r="E24" s="47">
        <v>122</v>
      </c>
      <c r="F24" s="45">
        <v>8</v>
      </c>
      <c r="G24" s="47"/>
      <c r="H24" s="46"/>
      <c r="I24" s="47"/>
      <c r="J24" s="46"/>
      <c r="K24" s="47"/>
      <c r="L24" s="45"/>
      <c r="M24" s="47"/>
      <c r="N24" s="45"/>
      <c r="O24" s="47"/>
      <c r="P24" s="45"/>
      <c r="Q24" s="47"/>
      <c r="R24" s="45"/>
      <c r="S24" s="13">
        <v>115</v>
      </c>
      <c r="T24" s="14">
        <v>10</v>
      </c>
      <c r="U24" s="13">
        <v>117</v>
      </c>
      <c r="V24" s="25">
        <v>15</v>
      </c>
      <c r="W24" s="13"/>
      <c r="X24" s="114"/>
      <c r="Y24" s="122"/>
      <c r="Z24" s="14"/>
      <c r="AA24" s="116">
        <f t="shared" si="0"/>
        <v>33</v>
      </c>
      <c r="AB24" s="9">
        <v>14</v>
      </c>
      <c r="AE24" s="14">
        <v>2</v>
      </c>
      <c r="AG24" s="14">
        <v>2.2000000000000002</v>
      </c>
      <c r="AI24" s="14">
        <v>2.4</v>
      </c>
      <c r="AK24" s="45">
        <v>3</v>
      </c>
      <c r="AM24" s="25">
        <v>4</v>
      </c>
    </row>
    <row r="25" spans="1:39" s="2" customFormat="1" ht="16.5">
      <c r="A25" s="9">
        <f t="shared" si="1"/>
        <v>15</v>
      </c>
      <c r="B25" s="10" t="s">
        <v>332</v>
      </c>
      <c r="C25" s="11" t="s">
        <v>15</v>
      </c>
      <c r="D25" s="12">
        <v>39913</v>
      </c>
      <c r="E25" s="47"/>
      <c r="F25" s="45"/>
      <c r="G25" s="47"/>
      <c r="H25" s="46"/>
      <c r="I25" s="47">
        <v>119</v>
      </c>
      <c r="J25" s="46">
        <v>6</v>
      </c>
      <c r="K25" s="47">
        <v>114</v>
      </c>
      <c r="L25" s="45">
        <v>10</v>
      </c>
      <c r="M25" s="47"/>
      <c r="N25" s="45"/>
      <c r="O25" s="47">
        <v>238</v>
      </c>
      <c r="P25" s="45">
        <v>13.5</v>
      </c>
      <c r="Q25" s="47"/>
      <c r="R25" s="45"/>
      <c r="S25" s="13"/>
      <c r="T25" s="14"/>
      <c r="U25" s="13"/>
      <c r="V25" s="25"/>
      <c r="W25" s="13"/>
      <c r="X25" s="114"/>
      <c r="Y25" s="122"/>
      <c r="Z25" s="14"/>
      <c r="AA25" s="116">
        <f t="shared" si="0"/>
        <v>29.5</v>
      </c>
      <c r="AB25" s="9">
        <v>15</v>
      </c>
      <c r="AE25" s="14">
        <v>1</v>
      </c>
      <c r="AG25" s="14">
        <v>1.1000000000000001</v>
      </c>
      <c r="AI25" s="14">
        <v>1.2</v>
      </c>
      <c r="AK25" s="45">
        <v>1.5</v>
      </c>
      <c r="AM25" s="25">
        <v>2</v>
      </c>
    </row>
    <row r="26" spans="1:39" s="2" customFormat="1" ht="16.5">
      <c r="A26" s="9">
        <f t="shared" si="1"/>
        <v>16</v>
      </c>
      <c r="B26" s="10" t="s">
        <v>360</v>
      </c>
      <c r="C26" s="11" t="s">
        <v>31</v>
      </c>
      <c r="D26" s="12">
        <v>40021</v>
      </c>
      <c r="E26" s="47"/>
      <c r="F26" s="45"/>
      <c r="G26" s="47"/>
      <c r="H26" s="46"/>
      <c r="I26" s="47"/>
      <c r="J26" s="46"/>
      <c r="K26" s="47"/>
      <c r="L26" s="45"/>
      <c r="M26" s="47"/>
      <c r="N26" s="45"/>
      <c r="O26" s="47"/>
      <c r="P26" s="45"/>
      <c r="Q26" s="47"/>
      <c r="R26" s="45"/>
      <c r="S26" s="13"/>
      <c r="T26" s="14"/>
      <c r="U26" s="13"/>
      <c r="V26" s="25"/>
      <c r="W26" s="13">
        <v>109</v>
      </c>
      <c r="X26" s="114">
        <v>4</v>
      </c>
      <c r="Y26" s="122">
        <v>89</v>
      </c>
      <c r="Z26" s="14">
        <v>15</v>
      </c>
      <c r="AA26" s="116">
        <f t="shared" si="0"/>
        <v>19</v>
      </c>
      <c r="AB26" s="9">
        <v>16</v>
      </c>
      <c r="AE26" s="16">
        <f>SUM(AE11:AE25)</f>
        <v>371</v>
      </c>
      <c r="AG26" s="16">
        <f>SUM(AG11:AG25)</f>
        <v>408.1</v>
      </c>
      <c r="AI26" s="16">
        <f>SUM(AI11:AI25)</f>
        <v>445.2</v>
      </c>
      <c r="AK26" s="16">
        <f>SUM(AK11:AK25)</f>
        <v>556.5</v>
      </c>
      <c r="AM26" s="16">
        <f>SUM(AM11:AM25)</f>
        <v>742</v>
      </c>
    </row>
    <row r="27" spans="1:39" s="2" customFormat="1" ht="16.5">
      <c r="A27" s="9">
        <f t="shared" si="1"/>
        <v>17</v>
      </c>
      <c r="B27" s="10" t="s">
        <v>339</v>
      </c>
      <c r="C27" s="11" t="s">
        <v>14</v>
      </c>
      <c r="D27" s="12">
        <v>40280</v>
      </c>
      <c r="E27" s="47"/>
      <c r="F27" s="45"/>
      <c r="G27" s="47"/>
      <c r="H27" s="46"/>
      <c r="I27" s="47"/>
      <c r="J27" s="46"/>
      <c r="K27" s="47"/>
      <c r="L27" s="45"/>
      <c r="M27" s="47">
        <v>104</v>
      </c>
      <c r="N27" s="45">
        <v>4</v>
      </c>
      <c r="O27" s="47"/>
      <c r="P27" s="45"/>
      <c r="Q27" s="47">
        <v>109</v>
      </c>
      <c r="R27" s="45">
        <v>8</v>
      </c>
      <c r="S27" s="13"/>
      <c r="T27" s="14"/>
      <c r="U27" s="13"/>
      <c r="V27" s="25"/>
      <c r="W27" s="13"/>
      <c r="X27" s="114"/>
      <c r="Y27" s="122"/>
      <c r="Z27" s="14"/>
      <c r="AA27" s="116">
        <f t="shared" si="0"/>
        <v>12</v>
      </c>
      <c r="AB27" s="9">
        <v>17</v>
      </c>
    </row>
    <row r="28" spans="1:39" s="2" customFormat="1" ht="17.25" thickBot="1">
      <c r="A28" s="9">
        <f t="shared" si="1"/>
        <v>18</v>
      </c>
      <c r="B28" s="10" t="s">
        <v>351</v>
      </c>
      <c r="C28" s="11" t="s">
        <v>19</v>
      </c>
      <c r="D28" s="12">
        <v>40469</v>
      </c>
      <c r="E28" s="47"/>
      <c r="F28" s="45"/>
      <c r="G28" s="47"/>
      <c r="H28" s="46"/>
      <c r="I28" s="47"/>
      <c r="J28" s="46"/>
      <c r="K28" s="47"/>
      <c r="L28" s="45"/>
      <c r="M28" s="47"/>
      <c r="N28" s="45"/>
      <c r="O28" s="47"/>
      <c r="P28" s="45"/>
      <c r="Q28" s="47"/>
      <c r="R28" s="45"/>
      <c r="S28" s="13">
        <v>139</v>
      </c>
      <c r="T28" s="14">
        <v>6</v>
      </c>
      <c r="U28" s="13"/>
      <c r="V28" s="25"/>
      <c r="W28" s="13"/>
      <c r="X28" s="114"/>
      <c r="Y28" s="123"/>
      <c r="Z28" s="124"/>
      <c r="AA28" s="116">
        <f t="shared" si="0"/>
        <v>6</v>
      </c>
      <c r="AB28" s="9">
        <v>18</v>
      </c>
    </row>
    <row r="29" spans="1:39" s="2" customFormat="1" ht="16.5" hidden="1">
      <c r="A29" s="9">
        <f t="shared" si="1"/>
        <v>19</v>
      </c>
      <c r="B29" s="10"/>
      <c r="C29" s="11"/>
      <c r="D29" s="12"/>
      <c r="E29" s="47"/>
      <c r="F29" s="45"/>
      <c r="G29" s="47"/>
      <c r="H29" s="46"/>
      <c r="I29" s="47"/>
      <c r="J29" s="46"/>
      <c r="K29" s="47"/>
      <c r="L29" s="45"/>
      <c r="M29" s="47"/>
      <c r="N29" s="45"/>
      <c r="O29" s="47"/>
      <c r="P29" s="45"/>
      <c r="Q29" s="47"/>
      <c r="R29" s="45"/>
      <c r="S29" s="13"/>
      <c r="T29" s="14"/>
      <c r="U29" s="13"/>
      <c r="V29" s="25"/>
      <c r="W29" s="13"/>
      <c r="X29" s="14"/>
      <c r="Y29" s="119"/>
      <c r="Z29" s="107"/>
      <c r="AA29" s="15">
        <f t="shared" ref="AA29:AA31" si="2">SUM(F29,H29+J29+L29+N29+R29+P29+T29+V29+X29+Z29)</f>
        <v>0</v>
      </c>
      <c r="AB29" s="9">
        <v>19</v>
      </c>
    </row>
    <row r="30" spans="1:39" s="2" customFormat="1" ht="16.5" hidden="1">
      <c r="A30" s="9">
        <f t="shared" si="1"/>
        <v>20</v>
      </c>
      <c r="B30" s="10"/>
      <c r="C30" s="11"/>
      <c r="D30" s="12"/>
      <c r="E30" s="47"/>
      <c r="F30" s="45"/>
      <c r="G30" s="47"/>
      <c r="H30" s="46"/>
      <c r="I30" s="47"/>
      <c r="J30" s="46"/>
      <c r="K30" s="47"/>
      <c r="L30" s="45"/>
      <c r="M30" s="47"/>
      <c r="N30" s="45"/>
      <c r="O30" s="47"/>
      <c r="P30" s="45"/>
      <c r="Q30" s="47"/>
      <c r="R30" s="45"/>
      <c r="S30" s="13"/>
      <c r="T30" s="14"/>
      <c r="U30" s="13"/>
      <c r="V30" s="25"/>
      <c r="W30" s="13"/>
      <c r="X30" s="14"/>
      <c r="Y30" s="62"/>
      <c r="Z30" s="69"/>
      <c r="AA30" s="15">
        <f t="shared" si="2"/>
        <v>0</v>
      </c>
      <c r="AB30" s="9">
        <v>20</v>
      </c>
    </row>
    <row r="31" spans="1:39" s="2" customFormat="1" ht="16.5" hidden="1">
      <c r="A31" s="9">
        <f t="shared" si="1"/>
        <v>21</v>
      </c>
      <c r="B31" s="10"/>
      <c r="C31" s="11"/>
      <c r="D31" s="12"/>
      <c r="E31" s="47"/>
      <c r="F31" s="45"/>
      <c r="G31" s="47"/>
      <c r="H31" s="46"/>
      <c r="I31" s="47"/>
      <c r="J31" s="46"/>
      <c r="K31" s="47"/>
      <c r="L31" s="45"/>
      <c r="M31" s="47"/>
      <c r="N31" s="45"/>
      <c r="O31" s="47"/>
      <c r="P31" s="45"/>
      <c r="Q31" s="47"/>
      <c r="R31" s="45"/>
      <c r="S31" s="13"/>
      <c r="T31" s="14"/>
      <c r="U31" s="13"/>
      <c r="V31" s="25"/>
      <c r="W31" s="13"/>
      <c r="X31" s="14"/>
      <c r="Y31" s="62"/>
      <c r="Z31" s="69"/>
      <c r="AA31" s="15">
        <f t="shared" si="2"/>
        <v>0</v>
      </c>
      <c r="AB31" s="9">
        <v>21</v>
      </c>
    </row>
    <row r="32" spans="1:39" s="2" customFormat="1" ht="16.5" hidden="1">
      <c r="A32" s="9">
        <f t="shared" si="1"/>
        <v>22</v>
      </c>
      <c r="B32" s="10"/>
      <c r="C32" s="11"/>
      <c r="D32" s="12"/>
      <c r="E32" s="47"/>
      <c r="F32" s="45"/>
      <c r="G32" s="47"/>
      <c r="H32" s="46"/>
      <c r="I32" s="47"/>
      <c r="J32" s="46"/>
      <c r="K32" s="47"/>
      <c r="L32" s="45"/>
      <c r="M32" s="47"/>
      <c r="N32" s="45"/>
      <c r="O32" s="47"/>
      <c r="P32" s="45"/>
      <c r="Q32" s="47"/>
      <c r="R32" s="45"/>
      <c r="S32" s="13"/>
      <c r="T32" s="14"/>
      <c r="U32" s="13"/>
      <c r="V32" s="25"/>
      <c r="W32" s="13"/>
      <c r="X32" s="14"/>
      <c r="Y32" s="62"/>
      <c r="Z32" s="69"/>
      <c r="AA32" s="15">
        <f t="shared" ref="AA32:AA33" si="3">SUM(F32,H32+J32+L32+N32+R32+P32+T32+V32+X32)</f>
        <v>0</v>
      </c>
      <c r="AB32" s="9">
        <v>22</v>
      </c>
    </row>
    <row r="33" spans="1:35" s="2" customFormat="1" ht="16.5" hidden="1">
      <c r="A33" s="9">
        <f t="shared" si="1"/>
        <v>23</v>
      </c>
      <c r="B33" s="10"/>
      <c r="C33" s="11"/>
      <c r="D33" s="12"/>
      <c r="E33" s="47"/>
      <c r="F33" s="45"/>
      <c r="G33" s="47"/>
      <c r="H33" s="46"/>
      <c r="I33" s="47"/>
      <c r="J33" s="46"/>
      <c r="K33" s="47"/>
      <c r="L33" s="45"/>
      <c r="M33" s="47"/>
      <c r="N33" s="45"/>
      <c r="O33" s="47"/>
      <c r="P33" s="45"/>
      <c r="Q33" s="47"/>
      <c r="R33" s="45"/>
      <c r="S33" s="13"/>
      <c r="T33" s="14"/>
      <c r="U33" s="13"/>
      <c r="V33" s="25"/>
      <c r="W33" s="13"/>
      <c r="X33" s="14"/>
      <c r="Y33" s="62"/>
      <c r="Z33" s="69"/>
      <c r="AA33" s="15">
        <f t="shared" si="3"/>
        <v>0</v>
      </c>
      <c r="AB33" s="9">
        <v>23</v>
      </c>
    </row>
    <row r="34" spans="1:35" s="2" customFormat="1" ht="16.5" hidden="1">
      <c r="A34" s="9">
        <f t="shared" si="1"/>
        <v>24</v>
      </c>
      <c r="B34" s="10"/>
      <c r="C34" s="11"/>
      <c r="D34" s="12"/>
      <c r="E34" s="47"/>
      <c r="F34" s="45"/>
      <c r="G34" s="47"/>
      <c r="H34" s="46"/>
      <c r="I34" s="47"/>
      <c r="J34" s="46"/>
      <c r="K34" s="47"/>
      <c r="L34" s="45"/>
      <c r="M34" s="47"/>
      <c r="N34" s="45"/>
      <c r="O34" s="47"/>
      <c r="P34" s="45"/>
      <c r="Q34" s="47"/>
      <c r="R34" s="45"/>
      <c r="S34" s="13"/>
      <c r="T34" s="14"/>
      <c r="U34" s="13"/>
      <c r="V34" s="25"/>
      <c r="W34" s="13"/>
      <c r="X34" s="14"/>
      <c r="Y34" s="62"/>
      <c r="Z34" s="69"/>
      <c r="AA34" s="15">
        <f t="shared" ref="AA34:AA35" si="4">SUM(F34,H34+J34+L34+N34+R34+P34+T34+V34+X34)</f>
        <v>0</v>
      </c>
      <c r="AB34" s="9">
        <v>24</v>
      </c>
    </row>
    <row r="35" spans="1:35" s="2" customFormat="1" ht="16.5" hidden="1">
      <c r="A35" s="9">
        <f t="shared" si="1"/>
        <v>25</v>
      </c>
      <c r="B35" s="10"/>
      <c r="C35" s="11"/>
      <c r="D35" s="12"/>
      <c r="E35" s="47"/>
      <c r="F35" s="45"/>
      <c r="G35" s="47"/>
      <c r="H35" s="46"/>
      <c r="I35" s="47"/>
      <c r="J35" s="45"/>
      <c r="K35" s="47"/>
      <c r="L35" s="45"/>
      <c r="M35" s="47"/>
      <c r="N35" s="45"/>
      <c r="O35" s="47"/>
      <c r="P35" s="45"/>
      <c r="Q35" s="47"/>
      <c r="R35" s="45"/>
      <c r="S35" s="13"/>
      <c r="T35" s="14"/>
      <c r="U35" s="13"/>
      <c r="V35" s="25"/>
      <c r="W35" s="13"/>
      <c r="X35" s="14"/>
      <c r="Y35" s="62"/>
      <c r="Z35" s="69"/>
      <c r="AA35" s="15">
        <f t="shared" si="4"/>
        <v>0</v>
      </c>
      <c r="AB35" s="9">
        <v>25</v>
      </c>
    </row>
    <row r="36" spans="1:35" s="2" customFormat="1" ht="16.5" hidden="1">
      <c r="A36" s="9">
        <f t="shared" si="1"/>
        <v>26</v>
      </c>
      <c r="B36" s="10"/>
      <c r="C36" s="11"/>
      <c r="D36" s="12"/>
      <c r="E36" s="47"/>
      <c r="F36" s="45"/>
      <c r="G36" s="47"/>
      <c r="H36" s="46"/>
      <c r="I36" s="47"/>
      <c r="J36" s="45"/>
      <c r="K36" s="47"/>
      <c r="L36" s="45"/>
      <c r="M36" s="47"/>
      <c r="N36" s="45"/>
      <c r="O36" s="47"/>
      <c r="P36" s="45"/>
      <c r="Q36" s="47"/>
      <c r="R36" s="45"/>
      <c r="S36" s="13"/>
      <c r="T36" s="14"/>
      <c r="U36" s="13"/>
      <c r="V36" s="25"/>
      <c r="W36" s="13"/>
      <c r="X36" s="14"/>
      <c r="Y36" s="62"/>
      <c r="Z36" s="69"/>
      <c r="AA36" s="15">
        <f>SUM(F36,H36+J36+L36+N36+R36+P36+T36+V36+X36)</f>
        <v>0</v>
      </c>
      <c r="AB36" s="9">
        <v>26</v>
      </c>
    </row>
    <row r="37" spans="1:35" s="2" customFormat="1" ht="16.5" hidden="1">
      <c r="A37" s="9">
        <f t="shared" si="1"/>
        <v>27</v>
      </c>
      <c r="B37" s="10"/>
      <c r="C37" s="11"/>
      <c r="D37" s="12"/>
      <c r="E37" s="47"/>
      <c r="F37" s="45"/>
      <c r="G37" s="47"/>
      <c r="H37" s="46"/>
      <c r="I37" s="47"/>
      <c r="J37" s="46"/>
      <c r="K37" s="47"/>
      <c r="L37" s="45"/>
      <c r="M37" s="47"/>
      <c r="N37" s="45"/>
      <c r="O37" s="47"/>
      <c r="P37" s="45"/>
      <c r="Q37" s="47"/>
      <c r="R37" s="45"/>
      <c r="S37" s="13"/>
      <c r="T37" s="14"/>
      <c r="U37" s="13"/>
      <c r="V37" s="25"/>
      <c r="W37" s="13"/>
      <c r="X37" s="14"/>
      <c r="Y37" s="62"/>
      <c r="Z37" s="69"/>
      <c r="AA37" s="15">
        <f>SUM(F37,H37+J37+L37+N37+R37+P37+T37+V37+X37)</f>
        <v>0</v>
      </c>
      <c r="AB37" s="9">
        <v>27</v>
      </c>
    </row>
    <row r="38" spans="1:35" s="2" customFormat="1" ht="16.5" hidden="1">
      <c r="A38" s="9">
        <f t="shared" si="1"/>
        <v>28</v>
      </c>
      <c r="B38" s="10"/>
      <c r="C38" s="11"/>
      <c r="D38" s="12"/>
      <c r="E38" s="47"/>
      <c r="F38" s="45"/>
      <c r="G38" s="47"/>
      <c r="H38" s="46"/>
      <c r="I38" s="47"/>
      <c r="J38" s="46"/>
      <c r="K38" s="47"/>
      <c r="L38" s="45"/>
      <c r="M38" s="47"/>
      <c r="N38" s="45"/>
      <c r="O38" s="47"/>
      <c r="P38" s="45"/>
      <c r="Q38" s="47"/>
      <c r="R38" s="45"/>
      <c r="S38" s="13"/>
      <c r="T38" s="14"/>
      <c r="U38" s="13"/>
      <c r="V38" s="25"/>
      <c r="W38" s="13"/>
      <c r="X38" s="14"/>
      <c r="Y38" s="62"/>
      <c r="Z38" s="69"/>
      <c r="AA38" s="15">
        <f>SUM(F38,H38+J38+L38+N38+R38+P38+T38+V38+X38)</f>
        <v>0</v>
      </c>
      <c r="AB38" s="9">
        <v>28</v>
      </c>
    </row>
    <row r="39" spans="1:35" s="2" customFormat="1" ht="16.5" hidden="1">
      <c r="A39" s="9">
        <f t="shared" si="1"/>
        <v>29</v>
      </c>
      <c r="B39" s="10"/>
      <c r="C39" s="11"/>
      <c r="D39" s="12"/>
      <c r="E39" s="47"/>
      <c r="F39" s="45"/>
      <c r="G39" s="47"/>
      <c r="H39" s="46"/>
      <c r="I39" s="47"/>
      <c r="J39" s="46"/>
      <c r="K39" s="47"/>
      <c r="L39" s="45"/>
      <c r="M39" s="47"/>
      <c r="N39" s="45"/>
      <c r="O39" s="47"/>
      <c r="P39" s="45"/>
      <c r="Q39" s="47"/>
      <c r="R39" s="45"/>
      <c r="S39" s="13"/>
      <c r="T39" s="14"/>
      <c r="U39" s="13"/>
      <c r="V39" s="25"/>
      <c r="W39" s="13"/>
      <c r="X39" s="14"/>
      <c r="Y39" s="62"/>
      <c r="Z39" s="69"/>
      <c r="AA39" s="15">
        <f>SUM(F39,H39+J39+L39+N39+R39+P39+T39+V39+X39)</f>
        <v>0</v>
      </c>
      <c r="AB39" s="9">
        <v>29</v>
      </c>
    </row>
    <row r="40" spans="1:35" s="2" customFormat="1" ht="16.5" hidden="1">
      <c r="A40" s="9">
        <f t="shared" si="1"/>
        <v>30</v>
      </c>
      <c r="B40" s="10"/>
      <c r="C40" s="11"/>
      <c r="D40" s="12"/>
      <c r="E40" s="47"/>
      <c r="F40" s="45"/>
      <c r="G40" s="47"/>
      <c r="H40" s="46"/>
      <c r="I40" s="47"/>
      <c r="J40" s="46"/>
      <c r="K40" s="47"/>
      <c r="L40" s="45"/>
      <c r="M40" s="47"/>
      <c r="N40" s="45"/>
      <c r="O40" s="47"/>
      <c r="P40" s="45"/>
      <c r="Q40" s="47"/>
      <c r="R40" s="45"/>
      <c r="S40" s="13"/>
      <c r="T40" s="14"/>
      <c r="U40" s="13"/>
      <c r="V40" s="25"/>
      <c r="W40" s="13"/>
      <c r="X40" s="14"/>
      <c r="Y40" s="62"/>
      <c r="Z40" s="69"/>
      <c r="AA40" s="15">
        <f>SUM(F40,H40+J40+L40+N40+R40+P40+T40+V40+X40)</f>
        <v>0</v>
      </c>
      <c r="AB40" s="9">
        <v>30</v>
      </c>
    </row>
    <row r="41" spans="1:35" s="2" customFormat="1" ht="16.5" hidden="1">
      <c r="E41" s="17">
        <f t="shared" ref="E41:X41" si="5">SUM(E11:E40)</f>
        <v>1017</v>
      </c>
      <c r="F41" s="18">
        <f t="shared" si="5"/>
        <v>315</v>
      </c>
      <c r="G41" s="17">
        <f t="shared" si="5"/>
        <v>2255</v>
      </c>
      <c r="H41" s="18">
        <f t="shared" si="5"/>
        <v>505.5</v>
      </c>
      <c r="I41" s="17">
        <f t="shared" si="5"/>
        <v>1119</v>
      </c>
      <c r="J41" s="18">
        <f t="shared" si="5"/>
        <v>326</v>
      </c>
      <c r="K41" s="17">
        <f t="shared" si="5"/>
        <v>915</v>
      </c>
      <c r="L41" s="18">
        <f t="shared" si="5"/>
        <v>347</v>
      </c>
      <c r="M41" s="17">
        <f t="shared" si="5"/>
        <v>1085</v>
      </c>
      <c r="N41" s="18">
        <f t="shared" si="5"/>
        <v>351</v>
      </c>
      <c r="O41" s="17">
        <f t="shared" si="5"/>
        <v>1934</v>
      </c>
      <c r="P41" s="18">
        <f t="shared" si="5"/>
        <v>532.5</v>
      </c>
      <c r="Q41" s="17">
        <f t="shared" si="5"/>
        <v>1045</v>
      </c>
      <c r="R41" s="18">
        <f t="shared" si="5"/>
        <v>361</v>
      </c>
      <c r="S41" s="17">
        <f t="shared" si="5"/>
        <v>1123</v>
      </c>
      <c r="T41" s="18">
        <f t="shared" si="5"/>
        <v>353</v>
      </c>
      <c r="U41" s="17">
        <f t="shared" si="5"/>
        <v>741</v>
      </c>
      <c r="V41" s="18">
        <f t="shared" si="5"/>
        <v>325</v>
      </c>
      <c r="W41" s="17">
        <f t="shared" si="5"/>
        <v>1089</v>
      </c>
      <c r="X41" s="18">
        <f t="shared" si="5"/>
        <v>347.5</v>
      </c>
      <c r="Y41" s="18"/>
      <c r="Z41" s="18"/>
    </row>
    <row r="42" spans="1:35" s="2" customFormat="1" ht="16.5" hidden="1">
      <c r="B42" s="19"/>
      <c r="C42" s="20"/>
      <c r="D42" s="20"/>
      <c r="E42" s="20"/>
      <c r="F42" s="21"/>
      <c r="G42" s="20"/>
      <c r="H42" s="21"/>
      <c r="I42" s="20"/>
      <c r="J42" s="21"/>
      <c r="K42" s="20"/>
      <c r="L42" s="21"/>
      <c r="M42" s="20"/>
      <c r="N42" s="21"/>
      <c r="O42" s="20"/>
      <c r="P42" s="21"/>
      <c r="Q42" s="20"/>
      <c r="R42" s="21"/>
      <c r="S42" s="21"/>
      <c r="T42" s="21"/>
      <c r="U42" s="21"/>
      <c r="V42" s="21"/>
      <c r="W42" s="21"/>
      <c r="X42" s="21"/>
      <c r="Y42" s="21"/>
      <c r="Z42" s="21"/>
    </row>
    <row r="43" spans="1:35" s="2" customFormat="1" ht="16.5" hidden="1"/>
    <row r="44" spans="1:35" s="2" customFormat="1" ht="17.25" thickBot="1"/>
    <row r="45" spans="1:35" s="2" customFormat="1" ht="23.25">
      <c r="A45" s="126" t="s">
        <v>259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8"/>
      <c r="AE45" s="19"/>
      <c r="AF45" s="19"/>
      <c r="AG45" s="19"/>
      <c r="AH45" s="19"/>
      <c r="AI45" s="19"/>
    </row>
    <row r="46" spans="1:35" s="2" customFormat="1" ht="24" thickBot="1">
      <c r="A46" s="132" t="s">
        <v>5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4"/>
    </row>
    <row r="47" spans="1:35" s="2" customFormat="1" ht="17.25" thickBot="1"/>
    <row r="48" spans="1:35" s="2" customFormat="1" ht="20.25" thickBot="1">
      <c r="A48" s="129" t="s">
        <v>6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1"/>
    </row>
    <row r="49" spans="1:39" s="2" customFormat="1" ht="17.25" thickBot="1"/>
    <row r="50" spans="1:39" s="2" customFormat="1" ht="20.25" thickBot="1">
      <c r="A50" s="135" t="s">
        <v>274</v>
      </c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7"/>
    </row>
    <row r="51" spans="1:39" s="2" customFormat="1" ht="17.25" thickBot="1">
      <c r="E51" s="150">
        <f>E7</f>
        <v>44578</v>
      </c>
      <c r="F51" s="156"/>
      <c r="G51" s="148" t="str">
        <f>G7</f>
        <v>09; 10 y 11/02/2022</v>
      </c>
      <c r="H51" s="149"/>
      <c r="I51" s="150">
        <f>I7</f>
        <v>44621</v>
      </c>
      <c r="J51" s="156"/>
      <c r="K51" s="150">
        <f>K7</f>
        <v>44654</v>
      </c>
      <c r="L51" s="156"/>
      <c r="M51" s="150">
        <f>M7</f>
        <v>44689</v>
      </c>
      <c r="N51" s="156"/>
      <c r="O51" s="150" t="str">
        <f>O7</f>
        <v>28 y 29/05/2022</v>
      </c>
      <c r="P51" s="156"/>
      <c r="Q51" s="150">
        <f>Q7</f>
        <v>44738</v>
      </c>
      <c r="R51" s="156"/>
      <c r="S51" s="150">
        <f>S7</f>
        <v>44760</v>
      </c>
      <c r="T51" s="156"/>
      <c r="U51" s="150">
        <f>U7</f>
        <v>44808</v>
      </c>
      <c r="V51" s="156"/>
      <c r="W51" s="150">
        <f>W7</f>
        <v>44844</v>
      </c>
      <c r="X51" s="156"/>
      <c r="Y51" s="150">
        <f>Y7</f>
        <v>44878</v>
      </c>
      <c r="Z51" s="156"/>
    </row>
    <row r="52" spans="1:39" s="2" customFormat="1" ht="17.25" customHeight="1" thickBot="1">
      <c r="A52" s="154" t="s">
        <v>0</v>
      </c>
      <c r="B52" s="154" t="s">
        <v>1</v>
      </c>
      <c r="C52" s="144" t="s">
        <v>7</v>
      </c>
      <c r="D52" s="3" t="s">
        <v>8</v>
      </c>
      <c r="E52" s="138" t="str">
        <f>E8</f>
        <v>Necochea Golf Club - POJ -</v>
      </c>
      <c r="F52" s="139"/>
      <c r="G52" s="138" t="str">
        <f>G8</f>
        <v>Sierra de los Padres GC - AMD -</v>
      </c>
      <c r="H52" s="139"/>
      <c r="I52" s="138" t="str">
        <f>I8</f>
        <v>El Valle de Tandil Golf Club</v>
      </c>
      <c r="J52" s="139"/>
      <c r="K52" s="138" t="str">
        <f>K8</f>
        <v>Miramar Links</v>
      </c>
      <c r="L52" s="139"/>
      <c r="M52" s="138" t="str">
        <f>M8</f>
        <v>Tandil Golf Club</v>
      </c>
      <c r="N52" s="139"/>
      <c r="O52" s="138" t="str">
        <f>O8</f>
        <v>Villa Gesell Golf Club</v>
      </c>
      <c r="P52" s="139"/>
      <c r="Q52" s="138" t="str">
        <f>Q8</f>
        <v>Cariló Golf</v>
      </c>
      <c r="R52" s="139"/>
      <c r="S52" s="138" t="str">
        <f>S8</f>
        <v>Mar del Plata Golf Club Cancha Vieja</v>
      </c>
      <c r="T52" s="139"/>
      <c r="U52" s="138" t="str">
        <f>U8</f>
        <v>Costa Esmeralda Golf &amp; Links</v>
      </c>
      <c r="V52" s="139"/>
      <c r="W52" s="138" t="str">
        <f>W8</f>
        <v>Links Pinamar S.A.</v>
      </c>
      <c r="X52" s="139"/>
      <c r="Y52" s="160" t="str">
        <f>Y8</f>
        <v>Mar del Plata Golf Club Cancha Nueva</v>
      </c>
      <c r="Z52" s="161"/>
    </row>
    <row r="53" spans="1:39" s="2" customFormat="1" ht="17.25" customHeight="1" thickBot="1">
      <c r="A53" s="155"/>
      <c r="B53" s="155"/>
      <c r="C53" s="145"/>
      <c r="D53" s="4" t="s">
        <v>9</v>
      </c>
      <c r="E53" s="140"/>
      <c r="F53" s="141"/>
      <c r="G53" s="140"/>
      <c r="H53" s="141"/>
      <c r="I53" s="140"/>
      <c r="J53" s="141"/>
      <c r="K53" s="140"/>
      <c r="L53" s="141"/>
      <c r="M53" s="140"/>
      <c r="N53" s="141"/>
      <c r="O53" s="140"/>
      <c r="P53" s="141"/>
      <c r="Q53" s="140"/>
      <c r="R53" s="141"/>
      <c r="S53" s="140"/>
      <c r="T53" s="141"/>
      <c r="U53" s="140"/>
      <c r="V53" s="141"/>
      <c r="W53" s="140"/>
      <c r="X53" s="141"/>
      <c r="Y53" s="162"/>
      <c r="Z53" s="163"/>
      <c r="AB53" s="154" t="s">
        <v>0</v>
      </c>
    </row>
    <row r="54" spans="1:39" s="2" customFormat="1" ht="17.25" thickBot="1">
      <c r="A54" s="157"/>
      <c r="B54" s="158"/>
      <c r="C54" s="5"/>
      <c r="D54" s="6"/>
      <c r="E54" s="33" t="s">
        <v>3</v>
      </c>
      <c r="F54" s="34" t="s">
        <v>4</v>
      </c>
      <c r="G54" s="33" t="s">
        <v>3</v>
      </c>
      <c r="H54" s="34" t="s">
        <v>4</v>
      </c>
      <c r="I54" s="33" t="s">
        <v>3</v>
      </c>
      <c r="J54" s="34" t="s">
        <v>4</v>
      </c>
      <c r="K54" s="39" t="s">
        <v>3</v>
      </c>
      <c r="L54" s="36" t="s">
        <v>4</v>
      </c>
      <c r="M54" s="33" t="s">
        <v>3</v>
      </c>
      <c r="N54" s="34" t="s">
        <v>4</v>
      </c>
      <c r="O54" s="33" t="s">
        <v>3</v>
      </c>
      <c r="P54" s="34" t="s">
        <v>4</v>
      </c>
      <c r="Q54" s="33" t="s">
        <v>3</v>
      </c>
      <c r="R54" s="34" t="s">
        <v>4</v>
      </c>
      <c r="S54" s="33" t="s">
        <v>3</v>
      </c>
      <c r="T54" s="34" t="s">
        <v>4</v>
      </c>
      <c r="U54" s="33" t="s">
        <v>3</v>
      </c>
      <c r="V54" s="34" t="s">
        <v>4</v>
      </c>
      <c r="W54" s="33" t="s">
        <v>3</v>
      </c>
      <c r="X54" s="34" t="s">
        <v>4</v>
      </c>
      <c r="Y54" s="117" t="s">
        <v>3</v>
      </c>
      <c r="Z54" s="118" t="s">
        <v>4</v>
      </c>
      <c r="AA54" s="38" t="s">
        <v>2</v>
      </c>
      <c r="AB54" s="155"/>
      <c r="AG54" s="8">
        <v>0.1</v>
      </c>
      <c r="AI54" s="8">
        <v>0.2</v>
      </c>
      <c r="AK54" s="8">
        <v>0.5</v>
      </c>
      <c r="AM54" s="8">
        <v>1</v>
      </c>
    </row>
    <row r="55" spans="1:39" s="2" customFormat="1" ht="16.5">
      <c r="A55" s="9">
        <f>AB55</f>
        <v>1</v>
      </c>
      <c r="B55" s="10" t="s">
        <v>297</v>
      </c>
      <c r="C55" s="110" t="s">
        <v>15</v>
      </c>
      <c r="D55" s="111">
        <v>40413</v>
      </c>
      <c r="E55" s="47">
        <v>60</v>
      </c>
      <c r="F55" s="45">
        <v>100</v>
      </c>
      <c r="G55" s="47">
        <v>216</v>
      </c>
      <c r="H55" s="46">
        <v>52.5</v>
      </c>
      <c r="I55" s="47"/>
      <c r="J55" s="45"/>
      <c r="K55" s="47"/>
      <c r="L55" s="45"/>
      <c r="M55" s="47">
        <v>78</v>
      </c>
      <c r="N55" s="45">
        <v>15.67</v>
      </c>
      <c r="O55" s="47">
        <v>141</v>
      </c>
      <c r="P55" s="46">
        <v>150</v>
      </c>
      <c r="Q55" s="47">
        <v>80</v>
      </c>
      <c r="R55" s="45">
        <v>20</v>
      </c>
      <c r="S55" s="13">
        <v>78</v>
      </c>
      <c r="T55" s="14">
        <v>25</v>
      </c>
      <c r="U55" s="13">
        <v>90</v>
      </c>
      <c r="V55" s="14">
        <v>15</v>
      </c>
      <c r="W55" s="13">
        <v>71</v>
      </c>
      <c r="X55" s="114">
        <v>60</v>
      </c>
      <c r="Y55" s="120"/>
      <c r="Z55" s="121"/>
      <c r="AA55" s="116">
        <f t="shared" ref="AA55:AA72" si="6">SUM(F55,H55+J55+L55+N55+R55+P55+T55+V55+X55+Z55)</f>
        <v>438.17</v>
      </c>
      <c r="AB55" s="9">
        <v>1</v>
      </c>
      <c r="AE55" s="14">
        <v>100</v>
      </c>
      <c r="AG55" s="14">
        <v>110</v>
      </c>
      <c r="AI55" s="14">
        <v>120</v>
      </c>
      <c r="AK55" s="46">
        <v>150</v>
      </c>
      <c r="AM55" s="25">
        <v>200</v>
      </c>
    </row>
    <row r="56" spans="1:39" s="2" customFormat="1" ht="16.5">
      <c r="A56" s="9">
        <f t="shared" ref="A56:A84" si="7">AB56</f>
        <v>2</v>
      </c>
      <c r="B56" s="10" t="s">
        <v>306</v>
      </c>
      <c r="C56" s="11" t="s">
        <v>157</v>
      </c>
      <c r="D56" s="12">
        <v>40373</v>
      </c>
      <c r="E56" s="47">
        <v>62</v>
      </c>
      <c r="F56" s="45">
        <v>70</v>
      </c>
      <c r="G56" s="47">
        <v>204</v>
      </c>
      <c r="H56" s="46">
        <v>150</v>
      </c>
      <c r="I56" s="47">
        <v>62</v>
      </c>
      <c r="J56" s="45">
        <v>100</v>
      </c>
      <c r="K56" s="47">
        <v>82</v>
      </c>
      <c r="L56" s="45">
        <v>13.5</v>
      </c>
      <c r="M56" s="47">
        <v>83</v>
      </c>
      <c r="N56" s="102"/>
      <c r="O56" s="47">
        <v>167</v>
      </c>
      <c r="P56" s="46">
        <v>18</v>
      </c>
      <c r="Q56" s="47">
        <v>82</v>
      </c>
      <c r="R56" s="45">
        <v>12</v>
      </c>
      <c r="S56" s="13">
        <v>80</v>
      </c>
      <c r="T56" s="14">
        <v>11.25</v>
      </c>
      <c r="U56" s="13">
        <v>87</v>
      </c>
      <c r="V56" s="14">
        <v>30</v>
      </c>
      <c r="W56" s="13">
        <v>72</v>
      </c>
      <c r="X56" s="114">
        <v>30</v>
      </c>
      <c r="Y56" s="122">
        <v>76</v>
      </c>
      <c r="Z56" s="102"/>
      <c r="AA56" s="116">
        <f t="shared" si="6"/>
        <v>434.75</v>
      </c>
      <c r="AB56" s="9">
        <v>2</v>
      </c>
      <c r="AE56" s="14">
        <v>70</v>
      </c>
      <c r="AG56" s="14">
        <v>77</v>
      </c>
      <c r="AI56" s="14">
        <v>84</v>
      </c>
      <c r="AK56" s="46">
        <v>105</v>
      </c>
      <c r="AM56" s="25">
        <v>140</v>
      </c>
    </row>
    <row r="57" spans="1:39" s="2" customFormat="1" ht="16.5">
      <c r="A57" s="9">
        <f t="shared" si="7"/>
        <v>3</v>
      </c>
      <c r="B57" s="10" t="s">
        <v>299</v>
      </c>
      <c r="C57" s="11" t="s">
        <v>15</v>
      </c>
      <c r="D57" s="12">
        <v>40007</v>
      </c>
      <c r="E57" s="47">
        <v>76</v>
      </c>
      <c r="F57" s="45">
        <v>30</v>
      </c>
      <c r="G57" s="47">
        <v>225</v>
      </c>
      <c r="H57" s="46">
        <v>22.5</v>
      </c>
      <c r="I57" s="47">
        <v>83</v>
      </c>
      <c r="J57" s="102"/>
      <c r="K57" s="47">
        <v>79</v>
      </c>
      <c r="L57" s="45">
        <v>30</v>
      </c>
      <c r="M57" s="47">
        <v>70</v>
      </c>
      <c r="N57" s="45">
        <v>100</v>
      </c>
      <c r="O57" s="47">
        <v>148</v>
      </c>
      <c r="P57" s="46">
        <v>60</v>
      </c>
      <c r="Q57" s="47">
        <v>81</v>
      </c>
      <c r="R57" s="45">
        <v>15</v>
      </c>
      <c r="S57" s="13">
        <v>73</v>
      </c>
      <c r="T57" s="14">
        <v>45</v>
      </c>
      <c r="U57" s="13"/>
      <c r="V57" s="14"/>
      <c r="W57" s="13">
        <v>70</v>
      </c>
      <c r="X57" s="114">
        <v>100</v>
      </c>
      <c r="Y57" s="122">
        <v>70</v>
      </c>
      <c r="Z57" s="14">
        <v>30</v>
      </c>
      <c r="AA57" s="116">
        <f t="shared" si="6"/>
        <v>432.5</v>
      </c>
      <c r="AB57" s="9">
        <v>3</v>
      </c>
      <c r="AE57" s="14">
        <v>50</v>
      </c>
      <c r="AG57" s="14">
        <v>55</v>
      </c>
      <c r="AI57" s="14">
        <v>60</v>
      </c>
      <c r="AK57" s="46">
        <v>75</v>
      </c>
      <c r="AM57" s="25">
        <v>100</v>
      </c>
    </row>
    <row r="58" spans="1:39" s="2" customFormat="1" ht="16.5">
      <c r="A58" s="9">
        <f t="shared" si="7"/>
        <v>4</v>
      </c>
      <c r="B58" s="10" t="s">
        <v>301</v>
      </c>
      <c r="C58" s="11" t="s">
        <v>16</v>
      </c>
      <c r="D58" s="12">
        <v>39819</v>
      </c>
      <c r="E58" s="47">
        <v>79</v>
      </c>
      <c r="F58" s="102"/>
      <c r="G58" s="47">
        <v>216</v>
      </c>
      <c r="H58" s="46">
        <v>52.5</v>
      </c>
      <c r="I58" s="47">
        <v>68</v>
      </c>
      <c r="J58" s="45">
        <v>70</v>
      </c>
      <c r="K58" s="47">
        <v>77</v>
      </c>
      <c r="L58" s="45">
        <v>40</v>
      </c>
      <c r="M58" s="47">
        <v>72</v>
      </c>
      <c r="N58" s="45">
        <v>60</v>
      </c>
      <c r="O58" s="47">
        <v>165</v>
      </c>
      <c r="P58" s="46">
        <v>30</v>
      </c>
      <c r="Q58" s="47">
        <v>78</v>
      </c>
      <c r="R58" s="45">
        <v>30</v>
      </c>
      <c r="S58" s="13">
        <v>71</v>
      </c>
      <c r="T58" s="14">
        <v>70</v>
      </c>
      <c r="U58" s="13"/>
      <c r="V58" s="14"/>
      <c r="W58" s="13">
        <v>74</v>
      </c>
      <c r="X58" s="114">
        <v>15</v>
      </c>
      <c r="Y58" s="122">
        <v>71</v>
      </c>
      <c r="Z58" s="14">
        <v>15</v>
      </c>
      <c r="AA58" s="116">
        <f t="shared" si="6"/>
        <v>382.5</v>
      </c>
      <c r="AB58" s="9">
        <v>4</v>
      </c>
      <c r="AE58" s="14">
        <v>40</v>
      </c>
      <c r="AG58" s="14">
        <v>44</v>
      </c>
      <c r="AI58" s="14">
        <v>48</v>
      </c>
      <c r="AK58" s="46">
        <v>60</v>
      </c>
      <c r="AM58" s="25">
        <v>80</v>
      </c>
    </row>
    <row r="59" spans="1:39" s="2" customFormat="1" ht="16.5">
      <c r="A59" s="9">
        <f t="shared" si="7"/>
        <v>5</v>
      </c>
      <c r="B59" s="10" t="s">
        <v>307</v>
      </c>
      <c r="C59" s="11" t="s">
        <v>157</v>
      </c>
      <c r="D59" s="12">
        <v>40532</v>
      </c>
      <c r="E59" s="47">
        <v>77</v>
      </c>
      <c r="F59" s="45">
        <v>20</v>
      </c>
      <c r="G59" s="47">
        <v>220</v>
      </c>
      <c r="H59" s="46">
        <v>30</v>
      </c>
      <c r="I59" s="47">
        <v>75</v>
      </c>
      <c r="J59" s="102"/>
      <c r="K59" s="47">
        <v>80</v>
      </c>
      <c r="L59" s="45">
        <v>20</v>
      </c>
      <c r="M59" s="47">
        <v>78</v>
      </c>
      <c r="N59" s="45">
        <v>15.67</v>
      </c>
      <c r="O59" s="47">
        <v>144</v>
      </c>
      <c r="P59" s="46">
        <v>105</v>
      </c>
      <c r="Q59" s="47">
        <v>77</v>
      </c>
      <c r="R59" s="45">
        <v>45</v>
      </c>
      <c r="S59" s="13">
        <v>73</v>
      </c>
      <c r="T59" s="14">
        <v>45</v>
      </c>
      <c r="U59" s="13">
        <v>76</v>
      </c>
      <c r="V59" s="14">
        <v>70</v>
      </c>
      <c r="W59" s="13">
        <v>72</v>
      </c>
      <c r="X59" s="115"/>
      <c r="Y59" s="122">
        <v>70</v>
      </c>
      <c r="Z59" s="14">
        <v>30</v>
      </c>
      <c r="AA59" s="116">
        <f t="shared" si="6"/>
        <v>380.67</v>
      </c>
      <c r="AB59" s="9">
        <v>5</v>
      </c>
      <c r="AE59" s="14">
        <v>30</v>
      </c>
      <c r="AG59" s="14">
        <v>33</v>
      </c>
      <c r="AI59" s="14">
        <v>36</v>
      </c>
      <c r="AK59" s="46">
        <v>45</v>
      </c>
      <c r="AM59" s="25">
        <v>60</v>
      </c>
    </row>
    <row r="60" spans="1:39" s="2" customFormat="1" ht="16.5">
      <c r="A60" s="9">
        <f t="shared" si="7"/>
        <v>6</v>
      </c>
      <c r="B60" s="10" t="s">
        <v>294</v>
      </c>
      <c r="C60" s="11" t="s">
        <v>13</v>
      </c>
      <c r="D60" s="12">
        <v>39867</v>
      </c>
      <c r="E60" s="47">
        <v>68</v>
      </c>
      <c r="F60" s="45">
        <v>50</v>
      </c>
      <c r="G60" s="47">
        <v>226</v>
      </c>
      <c r="H60" s="46">
        <v>18</v>
      </c>
      <c r="I60" s="47">
        <v>74</v>
      </c>
      <c r="J60" s="45">
        <v>20</v>
      </c>
      <c r="K60" s="47"/>
      <c r="L60" s="45"/>
      <c r="M60" s="47">
        <v>72</v>
      </c>
      <c r="N60" s="45">
        <v>60</v>
      </c>
      <c r="O60" s="47">
        <v>150</v>
      </c>
      <c r="P60" s="46">
        <v>45</v>
      </c>
      <c r="Q60" s="47">
        <v>70</v>
      </c>
      <c r="R60" s="45">
        <v>100</v>
      </c>
      <c r="S60" s="13">
        <v>80</v>
      </c>
      <c r="T60" s="14">
        <v>11.25</v>
      </c>
      <c r="U60" s="13"/>
      <c r="V60" s="14"/>
      <c r="W60" s="13">
        <v>71</v>
      </c>
      <c r="X60" s="114">
        <v>60</v>
      </c>
      <c r="Y60" s="122"/>
      <c r="Z60" s="14"/>
      <c r="AA60" s="116">
        <f t="shared" si="6"/>
        <v>364.25</v>
      </c>
      <c r="AB60" s="9">
        <v>6</v>
      </c>
      <c r="AE60" s="14">
        <v>20</v>
      </c>
      <c r="AG60" s="14">
        <v>22</v>
      </c>
      <c r="AI60" s="14">
        <v>24</v>
      </c>
      <c r="AK60" s="46">
        <v>30</v>
      </c>
      <c r="AM60" s="25">
        <v>40</v>
      </c>
    </row>
    <row r="61" spans="1:39" s="2" customFormat="1" ht="16.5">
      <c r="A61" s="9">
        <f t="shared" si="7"/>
        <v>7</v>
      </c>
      <c r="B61" s="10" t="s">
        <v>303</v>
      </c>
      <c r="C61" s="11" t="s">
        <v>15</v>
      </c>
      <c r="D61" s="12">
        <v>40437</v>
      </c>
      <c r="E61" s="47">
        <v>80</v>
      </c>
      <c r="F61" s="45">
        <v>12</v>
      </c>
      <c r="G61" s="47">
        <v>211</v>
      </c>
      <c r="H61" s="46">
        <v>75</v>
      </c>
      <c r="I61" s="47">
        <v>79</v>
      </c>
      <c r="J61" s="102"/>
      <c r="K61" s="47">
        <v>73</v>
      </c>
      <c r="L61" s="45">
        <v>100</v>
      </c>
      <c r="M61" s="47">
        <v>78</v>
      </c>
      <c r="N61" s="45">
        <v>15.67</v>
      </c>
      <c r="O61" s="47">
        <v>166</v>
      </c>
      <c r="P61" s="46">
        <v>22.5</v>
      </c>
      <c r="Q61" s="47">
        <v>77</v>
      </c>
      <c r="R61" s="45">
        <v>45</v>
      </c>
      <c r="S61" s="13"/>
      <c r="T61" s="14"/>
      <c r="U61" s="13">
        <v>78</v>
      </c>
      <c r="V61" s="14">
        <v>50</v>
      </c>
      <c r="W61" s="13">
        <v>78</v>
      </c>
      <c r="X61" s="114">
        <v>8</v>
      </c>
      <c r="Y61" s="122">
        <v>79</v>
      </c>
      <c r="Z61" s="14">
        <v>8</v>
      </c>
      <c r="AA61" s="116">
        <f t="shared" si="6"/>
        <v>336.16999999999996</v>
      </c>
      <c r="AB61" s="9">
        <v>7</v>
      </c>
      <c r="AE61" s="14">
        <v>15</v>
      </c>
      <c r="AG61" s="14">
        <v>16.5</v>
      </c>
      <c r="AI61" s="14">
        <v>18</v>
      </c>
      <c r="AK61" s="46">
        <v>22.5</v>
      </c>
      <c r="AM61" s="25">
        <v>30</v>
      </c>
    </row>
    <row r="62" spans="1:39" s="2" customFormat="1" ht="16.5">
      <c r="A62" s="9">
        <f t="shared" si="7"/>
        <v>8</v>
      </c>
      <c r="B62" s="10" t="s">
        <v>328</v>
      </c>
      <c r="C62" s="11" t="s">
        <v>13</v>
      </c>
      <c r="D62" s="12">
        <v>40163</v>
      </c>
      <c r="E62" s="47"/>
      <c r="F62" s="45"/>
      <c r="G62" s="47">
        <v>206</v>
      </c>
      <c r="H62" s="46">
        <v>105</v>
      </c>
      <c r="I62" s="47">
        <v>70</v>
      </c>
      <c r="J62" s="45">
        <v>50</v>
      </c>
      <c r="K62" s="47"/>
      <c r="L62" s="45"/>
      <c r="M62" s="47">
        <v>79</v>
      </c>
      <c r="N62" s="45">
        <v>10</v>
      </c>
      <c r="O62" s="47"/>
      <c r="P62" s="46"/>
      <c r="Q62" s="47">
        <v>76</v>
      </c>
      <c r="R62" s="45">
        <v>70</v>
      </c>
      <c r="S62" s="13">
        <v>78</v>
      </c>
      <c r="T62" s="14">
        <v>25</v>
      </c>
      <c r="U62" s="13"/>
      <c r="V62" s="25"/>
      <c r="W62" s="13">
        <v>76</v>
      </c>
      <c r="X62" s="114">
        <v>11</v>
      </c>
      <c r="Y62" s="122">
        <v>73</v>
      </c>
      <c r="Z62" s="14">
        <v>12</v>
      </c>
      <c r="AA62" s="116">
        <f t="shared" si="6"/>
        <v>283</v>
      </c>
      <c r="AB62" s="9">
        <v>8</v>
      </c>
      <c r="AE62" s="14">
        <v>12</v>
      </c>
      <c r="AG62" s="14">
        <v>13.2</v>
      </c>
      <c r="AI62" s="14">
        <v>14.4</v>
      </c>
      <c r="AK62" s="46">
        <v>18</v>
      </c>
      <c r="AM62" s="25">
        <v>24</v>
      </c>
    </row>
    <row r="63" spans="1:39" s="2" customFormat="1" ht="16.5">
      <c r="A63" s="9">
        <f t="shared" si="7"/>
        <v>9</v>
      </c>
      <c r="B63" s="10" t="s">
        <v>308</v>
      </c>
      <c r="C63" s="11" t="s">
        <v>13</v>
      </c>
      <c r="D63" s="12">
        <v>40430</v>
      </c>
      <c r="E63" s="47">
        <v>84</v>
      </c>
      <c r="F63" s="45">
        <v>10</v>
      </c>
      <c r="G63" s="47"/>
      <c r="H63" s="46"/>
      <c r="I63" s="47">
        <v>77</v>
      </c>
      <c r="J63" s="45">
        <v>12</v>
      </c>
      <c r="K63" s="47">
        <v>82</v>
      </c>
      <c r="L63" s="45">
        <v>13.5</v>
      </c>
      <c r="M63" s="47">
        <v>75</v>
      </c>
      <c r="N63" s="45">
        <v>30</v>
      </c>
      <c r="O63" s="47">
        <v>190</v>
      </c>
      <c r="P63" s="46">
        <v>12</v>
      </c>
      <c r="Q63" s="47">
        <v>87</v>
      </c>
      <c r="R63" s="45">
        <v>6</v>
      </c>
      <c r="S63" s="13">
        <v>85</v>
      </c>
      <c r="T63" s="102"/>
      <c r="U63" s="13">
        <v>87</v>
      </c>
      <c r="V63" s="25">
        <v>30</v>
      </c>
      <c r="W63" s="13">
        <v>76</v>
      </c>
      <c r="X63" s="114">
        <v>11</v>
      </c>
      <c r="Y63" s="122">
        <v>63</v>
      </c>
      <c r="Z63" s="14">
        <v>85</v>
      </c>
      <c r="AA63" s="116">
        <f t="shared" si="6"/>
        <v>209.5</v>
      </c>
      <c r="AB63" s="9">
        <v>9</v>
      </c>
      <c r="AE63" s="14">
        <v>10</v>
      </c>
      <c r="AG63" s="14">
        <v>11</v>
      </c>
      <c r="AI63" s="14">
        <v>12</v>
      </c>
      <c r="AK63" s="46">
        <v>15</v>
      </c>
      <c r="AM63" s="25">
        <v>20</v>
      </c>
    </row>
    <row r="64" spans="1:39" s="2" customFormat="1" ht="16.5">
      <c r="A64" s="9">
        <f t="shared" si="7"/>
        <v>10</v>
      </c>
      <c r="B64" s="10" t="s">
        <v>311</v>
      </c>
      <c r="C64" s="11" t="s">
        <v>157</v>
      </c>
      <c r="D64" s="12">
        <v>40397</v>
      </c>
      <c r="E64" s="47">
        <v>74</v>
      </c>
      <c r="F64" s="45">
        <v>40</v>
      </c>
      <c r="G64" s="47"/>
      <c r="H64" s="46"/>
      <c r="I64" s="47"/>
      <c r="J64" s="45"/>
      <c r="K64" s="47"/>
      <c r="L64" s="45"/>
      <c r="M64" s="47"/>
      <c r="N64" s="45"/>
      <c r="O64" s="47"/>
      <c r="P64" s="46"/>
      <c r="Q64" s="47"/>
      <c r="R64" s="45"/>
      <c r="S64" s="13">
        <v>69</v>
      </c>
      <c r="T64" s="14">
        <v>100</v>
      </c>
      <c r="U64" s="13">
        <v>87</v>
      </c>
      <c r="V64" s="25">
        <v>30</v>
      </c>
      <c r="W64" s="13"/>
      <c r="X64" s="114"/>
      <c r="Y64" s="122"/>
      <c r="Z64" s="14"/>
      <c r="AA64" s="116">
        <f t="shared" si="6"/>
        <v>170</v>
      </c>
      <c r="AB64" s="9">
        <v>10</v>
      </c>
      <c r="AE64" s="14">
        <v>8</v>
      </c>
      <c r="AG64" s="14">
        <v>8.8000000000000007</v>
      </c>
      <c r="AI64" s="14">
        <v>9.6</v>
      </c>
      <c r="AK64" s="46">
        <v>12</v>
      </c>
      <c r="AM64" s="25">
        <v>16</v>
      </c>
    </row>
    <row r="65" spans="1:39" s="2" customFormat="1" ht="16.5">
      <c r="A65" s="9">
        <f t="shared" si="7"/>
        <v>11</v>
      </c>
      <c r="B65" s="10" t="s">
        <v>355</v>
      </c>
      <c r="C65" s="11" t="s">
        <v>14</v>
      </c>
      <c r="D65" s="12">
        <v>39913</v>
      </c>
      <c r="E65" s="47"/>
      <c r="F65" s="45"/>
      <c r="G65" s="47"/>
      <c r="H65" s="46"/>
      <c r="I65" s="47"/>
      <c r="J65" s="45"/>
      <c r="K65" s="47"/>
      <c r="L65" s="45"/>
      <c r="M65" s="47"/>
      <c r="N65" s="45"/>
      <c r="O65" s="47"/>
      <c r="P65" s="46"/>
      <c r="Q65" s="47"/>
      <c r="R65" s="45"/>
      <c r="S65" s="13"/>
      <c r="T65" s="14"/>
      <c r="U65" s="13">
        <v>71</v>
      </c>
      <c r="V65" s="25">
        <v>100</v>
      </c>
      <c r="W65" s="13">
        <v>72</v>
      </c>
      <c r="X65" s="114">
        <v>30</v>
      </c>
      <c r="Y65" s="122">
        <v>70</v>
      </c>
      <c r="Z65" s="14">
        <v>30</v>
      </c>
      <c r="AA65" s="116">
        <f t="shared" si="6"/>
        <v>160</v>
      </c>
      <c r="AB65" s="9">
        <v>11</v>
      </c>
      <c r="AE65" s="14">
        <v>6</v>
      </c>
      <c r="AG65" s="14">
        <v>6.6</v>
      </c>
      <c r="AI65" s="14">
        <v>7.2</v>
      </c>
      <c r="AK65" s="46">
        <v>9</v>
      </c>
      <c r="AM65" s="25">
        <v>12</v>
      </c>
    </row>
    <row r="66" spans="1:39" s="2" customFormat="1" ht="16.5">
      <c r="A66" s="9">
        <f t="shared" si="7"/>
        <v>12</v>
      </c>
      <c r="B66" s="10" t="s">
        <v>331</v>
      </c>
      <c r="C66" s="11" t="s">
        <v>15</v>
      </c>
      <c r="D66" s="12">
        <v>39914</v>
      </c>
      <c r="E66" s="47"/>
      <c r="F66" s="45"/>
      <c r="G66" s="47"/>
      <c r="H66" s="46"/>
      <c r="I66" s="47">
        <v>73</v>
      </c>
      <c r="J66" s="46">
        <v>30</v>
      </c>
      <c r="K66" s="47">
        <v>84</v>
      </c>
      <c r="L66" s="45">
        <v>10</v>
      </c>
      <c r="M66" s="47">
        <v>73</v>
      </c>
      <c r="N66" s="45">
        <v>40</v>
      </c>
      <c r="O66" s="47">
        <v>147</v>
      </c>
      <c r="P66" s="46">
        <v>75</v>
      </c>
      <c r="Q66" s="47"/>
      <c r="R66" s="45"/>
      <c r="S66" s="13"/>
      <c r="T66" s="14"/>
      <c r="U66" s="13"/>
      <c r="V66" s="25"/>
      <c r="W66" s="13"/>
      <c r="X66" s="114"/>
      <c r="Y66" s="122"/>
      <c r="Z66" s="14"/>
      <c r="AA66" s="116">
        <f t="shared" si="6"/>
        <v>155</v>
      </c>
      <c r="AB66" s="9">
        <v>12</v>
      </c>
      <c r="AE66" s="14">
        <v>4</v>
      </c>
      <c r="AG66" s="14">
        <v>4.4000000000000004</v>
      </c>
      <c r="AI66" s="14">
        <v>4.8</v>
      </c>
      <c r="AK66" s="46">
        <v>6</v>
      </c>
      <c r="AM66" s="25">
        <v>8</v>
      </c>
    </row>
    <row r="67" spans="1:39" s="2" customFormat="1" ht="16.5">
      <c r="A67" s="9">
        <f t="shared" si="7"/>
        <v>13</v>
      </c>
      <c r="B67" s="10" t="s">
        <v>332</v>
      </c>
      <c r="C67" s="11" t="s">
        <v>15</v>
      </c>
      <c r="D67" s="12">
        <v>39913</v>
      </c>
      <c r="E67" s="47"/>
      <c r="F67" s="45"/>
      <c r="G67" s="47"/>
      <c r="H67" s="46"/>
      <c r="I67" s="47">
        <v>72</v>
      </c>
      <c r="J67" s="46">
        <v>40</v>
      </c>
      <c r="K67" s="47">
        <v>75</v>
      </c>
      <c r="L67" s="45">
        <v>70</v>
      </c>
      <c r="M67" s="47"/>
      <c r="N67" s="45"/>
      <c r="O67" s="47">
        <v>168</v>
      </c>
      <c r="P67" s="46">
        <v>15</v>
      </c>
      <c r="Q67" s="47"/>
      <c r="R67" s="45"/>
      <c r="S67" s="13"/>
      <c r="T67" s="14"/>
      <c r="U67" s="13"/>
      <c r="V67" s="25"/>
      <c r="W67" s="13"/>
      <c r="X67" s="114"/>
      <c r="Y67" s="122"/>
      <c r="Z67" s="14"/>
      <c r="AA67" s="116">
        <f t="shared" si="6"/>
        <v>125</v>
      </c>
      <c r="AB67" s="9">
        <v>13</v>
      </c>
      <c r="AE67" s="14">
        <v>3</v>
      </c>
      <c r="AG67" s="14">
        <v>3.3</v>
      </c>
      <c r="AI67" s="14">
        <v>3.6</v>
      </c>
      <c r="AK67" s="46">
        <v>4.5</v>
      </c>
      <c r="AM67" s="25">
        <v>6</v>
      </c>
    </row>
    <row r="68" spans="1:39" s="2" customFormat="1" ht="16.5">
      <c r="A68" s="9">
        <f t="shared" si="7"/>
        <v>14</v>
      </c>
      <c r="B68" s="10" t="s">
        <v>359</v>
      </c>
      <c r="C68" s="11" t="s">
        <v>31</v>
      </c>
      <c r="D68" s="12">
        <v>40142</v>
      </c>
      <c r="E68" s="47"/>
      <c r="F68" s="45"/>
      <c r="G68" s="47"/>
      <c r="H68" s="46"/>
      <c r="I68" s="47"/>
      <c r="J68" s="46"/>
      <c r="K68" s="47"/>
      <c r="L68" s="45"/>
      <c r="M68" s="47"/>
      <c r="N68" s="45"/>
      <c r="O68" s="47"/>
      <c r="P68" s="45"/>
      <c r="Q68" s="47"/>
      <c r="R68" s="45"/>
      <c r="S68" s="13"/>
      <c r="T68" s="14"/>
      <c r="U68" s="13"/>
      <c r="V68" s="25"/>
      <c r="W68" s="13">
        <v>80</v>
      </c>
      <c r="X68" s="114">
        <v>6</v>
      </c>
      <c r="Y68" s="122">
        <v>63</v>
      </c>
      <c r="Z68" s="14">
        <v>85</v>
      </c>
      <c r="AA68" s="116">
        <f t="shared" si="6"/>
        <v>91</v>
      </c>
      <c r="AB68" s="9">
        <v>14</v>
      </c>
      <c r="AE68" s="14">
        <v>2</v>
      </c>
      <c r="AG68" s="14">
        <v>2.2000000000000002</v>
      </c>
      <c r="AI68" s="14">
        <v>2.4</v>
      </c>
      <c r="AK68" s="46">
        <v>3</v>
      </c>
      <c r="AM68" s="25">
        <v>4</v>
      </c>
    </row>
    <row r="69" spans="1:39" s="2" customFormat="1" ht="16.5">
      <c r="A69" s="9">
        <f t="shared" si="7"/>
        <v>15</v>
      </c>
      <c r="B69" s="10" t="s">
        <v>304</v>
      </c>
      <c r="C69" s="11" t="s">
        <v>16</v>
      </c>
      <c r="D69" s="12">
        <v>39994</v>
      </c>
      <c r="E69" s="47">
        <v>85</v>
      </c>
      <c r="F69" s="45">
        <v>8</v>
      </c>
      <c r="G69" s="47"/>
      <c r="H69" s="46"/>
      <c r="I69" s="47">
        <v>86</v>
      </c>
      <c r="J69" s="46">
        <v>6</v>
      </c>
      <c r="K69" s="47">
        <v>76</v>
      </c>
      <c r="L69" s="45">
        <v>50</v>
      </c>
      <c r="M69" s="47">
        <v>83</v>
      </c>
      <c r="N69" s="45">
        <v>5</v>
      </c>
      <c r="O69" s="47"/>
      <c r="P69" s="45"/>
      <c r="Q69" s="47">
        <v>85</v>
      </c>
      <c r="R69" s="45">
        <v>10</v>
      </c>
      <c r="S69" s="13">
        <v>80</v>
      </c>
      <c r="T69" s="14">
        <v>11.25</v>
      </c>
      <c r="U69" s="13"/>
      <c r="V69" s="25"/>
      <c r="W69" s="13"/>
      <c r="X69" s="114"/>
      <c r="Y69" s="122"/>
      <c r="Z69" s="14"/>
      <c r="AA69" s="116">
        <f t="shared" si="6"/>
        <v>90.25</v>
      </c>
      <c r="AB69" s="9">
        <v>15</v>
      </c>
      <c r="AE69" s="14">
        <v>1</v>
      </c>
      <c r="AG69" s="14">
        <v>1.1000000000000001</v>
      </c>
      <c r="AI69" s="14">
        <v>1.2</v>
      </c>
      <c r="AK69" s="46">
        <v>1.5</v>
      </c>
      <c r="AM69" s="25">
        <v>2</v>
      </c>
    </row>
    <row r="70" spans="1:39" s="2" customFormat="1" ht="16.5">
      <c r="A70" s="9">
        <f t="shared" si="7"/>
        <v>16</v>
      </c>
      <c r="B70" s="10" t="s">
        <v>360</v>
      </c>
      <c r="C70" s="11" t="s">
        <v>31</v>
      </c>
      <c r="D70" s="12">
        <v>40021</v>
      </c>
      <c r="E70" s="47"/>
      <c r="F70" s="45"/>
      <c r="G70" s="47"/>
      <c r="H70" s="46"/>
      <c r="I70" s="47"/>
      <c r="J70" s="46"/>
      <c r="K70" s="47"/>
      <c r="L70" s="45"/>
      <c r="M70" s="47"/>
      <c r="N70" s="45"/>
      <c r="O70" s="47"/>
      <c r="P70" s="45"/>
      <c r="Q70" s="47"/>
      <c r="R70" s="45"/>
      <c r="S70" s="13"/>
      <c r="T70" s="14"/>
      <c r="U70" s="13"/>
      <c r="V70" s="25"/>
      <c r="W70" s="13">
        <v>84</v>
      </c>
      <c r="X70" s="114">
        <v>4</v>
      </c>
      <c r="Y70" s="122">
        <v>66</v>
      </c>
      <c r="Z70" s="14">
        <v>50</v>
      </c>
      <c r="AA70" s="116">
        <f t="shared" si="6"/>
        <v>54</v>
      </c>
      <c r="AB70" s="9">
        <v>16</v>
      </c>
      <c r="AE70" s="16">
        <f>SUM(AE55:AE69)</f>
        <v>371</v>
      </c>
      <c r="AG70" s="16">
        <f>SUM(AG55:AG69)</f>
        <v>408.1</v>
      </c>
      <c r="AI70" s="16">
        <f>SUM(AI55:AI69)</f>
        <v>445.2</v>
      </c>
      <c r="AK70" s="16">
        <f>SUM(AK55:AK69)</f>
        <v>556.5</v>
      </c>
      <c r="AM70" s="16">
        <f>SUM(AM55:AM69)</f>
        <v>742</v>
      </c>
    </row>
    <row r="71" spans="1:39" s="2" customFormat="1" ht="16.5">
      <c r="A71" s="9">
        <f t="shared" si="7"/>
        <v>17</v>
      </c>
      <c r="B71" s="10" t="s">
        <v>339</v>
      </c>
      <c r="C71" s="11" t="s">
        <v>14</v>
      </c>
      <c r="D71" s="12">
        <v>40280</v>
      </c>
      <c r="E71" s="47"/>
      <c r="F71" s="45"/>
      <c r="G71" s="47"/>
      <c r="H71" s="46"/>
      <c r="I71" s="47"/>
      <c r="J71" s="46"/>
      <c r="K71" s="47"/>
      <c r="L71" s="45"/>
      <c r="M71" s="47">
        <v>81</v>
      </c>
      <c r="N71" s="45">
        <v>8</v>
      </c>
      <c r="O71" s="47"/>
      <c r="P71" s="45"/>
      <c r="Q71" s="47">
        <v>86</v>
      </c>
      <c r="R71" s="45">
        <v>8</v>
      </c>
      <c r="S71" s="13"/>
      <c r="T71" s="14"/>
      <c r="U71" s="13"/>
      <c r="V71" s="25"/>
      <c r="W71" s="13"/>
      <c r="X71" s="114"/>
      <c r="Y71" s="122"/>
      <c r="Z71" s="14"/>
      <c r="AA71" s="116">
        <f t="shared" si="6"/>
        <v>16</v>
      </c>
      <c r="AB71" s="9">
        <v>17</v>
      </c>
    </row>
    <row r="72" spans="1:39" s="2" customFormat="1" ht="17.25" thickBot="1">
      <c r="A72" s="9">
        <f t="shared" si="7"/>
        <v>18</v>
      </c>
      <c r="B72" s="10" t="s">
        <v>351</v>
      </c>
      <c r="C72" s="112" t="s">
        <v>19</v>
      </c>
      <c r="D72" s="113">
        <v>40469</v>
      </c>
      <c r="E72" s="47"/>
      <c r="F72" s="45"/>
      <c r="G72" s="47"/>
      <c r="H72" s="46"/>
      <c r="I72" s="47"/>
      <c r="J72" s="46"/>
      <c r="K72" s="47"/>
      <c r="L72" s="45"/>
      <c r="M72" s="47"/>
      <c r="N72" s="45"/>
      <c r="O72" s="47"/>
      <c r="P72" s="45"/>
      <c r="Q72" s="47"/>
      <c r="R72" s="45"/>
      <c r="S72" s="13">
        <v>80</v>
      </c>
      <c r="T72" s="14">
        <v>11.25</v>
      </c>
      <c r="U72" s="13"/>
      <c r="V72" s="25"/>
      <c r="W72" s="13"/>
      <c r="X72" s="114"/>
      <c r="Y72" s="123"/>
      <c r="Z72" s="124"/>
      <c r="AA72" s="116">
        <f t="shared" si="6"/>
        <v>11.25</v>
      </c>
      <c r="AB72" s="9">
        <v>18</v>
      </c>
    </row>
    <row r="73" spans="1:39" s="2" customFormat="1" ht="16.5" hidden="1">
      <c r="A73" s="9">
        <f t="shared" si="7"/>
        <v>19</v>
      </c>
      <c r="B73" s="10"/>
      <c r="C73" s="108"/>
      <c r="D73" s="109"/>
      <c r="E73" s="47"/>
      <c r="F73" s="45"/>
      <c r="G73" s="47"/>
      <c r="H73" s="46"/>
      <c r="I73" s="47"/>
      <c r="J73" s="46"/>
      <c r="K73" s="47"/>
      <c r="L73" s="45"/>
      <c r="M73" s="47"/>
      <c r="N73" s="45"/>
      <c r="O73" s="47"/>
      <c r="P73" s="45"/>
      <c r="Q73" s="47"/>
      <c r="R73" s="45"/>
      <c r="S73" s="13"/>
      <c r="T73" s="14"/>
      <c r="U73" s="13"/>
      <c r="V73" s="25"/>
      <c r="W73" s="13"/>
      <c r="X73" s="14"/>
      <c r="Y73" s="119"/>
      <c r="Z73" s="107"/>
      <c r="AA73" s="15">
        <f t="shared" ref="AA73" si="8">SUM(F73,H73+J73+L73+N73+R73+P73+T73+V73+X73+Z73)</f>
        <v>0</v>
      </c>
      <c r="AB73" s="9">
        <v>19</v>
      </c>
    </row>
    <row r="74" spans="1:39" s="2" customFormat="1" ht="16.5" hidden="1">
      <c r="A74" s="9">
        <f t="shared" si="7"/>
        <v>20</v>
      </c>
      <c r="B74" s="10"/>
      <c r="C74" s="11"/>
      <c r="D74" s="12"/>
      <c r="E74" s="47"/>
      <c r="F74" s="45"/>
      <c r="G74" s="47"/>
      <c r="H74" s="46"/>
      <c r="I74" s="47"/>
      <c r="J74" s="46"/>
      <c r="K74" s="47"/>
      <c r="L74" s="45"/>
      <c r="M74" s="47"/>
      <c r="N74" s="45"/>
      <c r="O74" s="47"/>
      <c r="P74" s="45"/>
      <c r="Q74" s="47"/>
      <c r="R74" s="45"/>
      <c r="S74" s="13"/>
      <c r="T74" s="14"/>
      <c r="U74" s="13"/>
      <c r="V74" s="25"/>
      <c r="W74" s="13"/>
      <c r="X74" s="14"/>
      <c r="Y74" s="69"/>
      <c r="Z74" s="69"/>
      <c r="AA74" s="15">
        <f t="shared" ref="AA74" si="9">SUM(F74,H74+J74+L74+N74+R74+P74+T74+V74+X74)</f>
        <v>0</v>
      </c>
      <c r="AB74" s="9">
        <v>20</v>
      </c>
    </row>
    <row r="75" spans="1:39" s="2" customFormat="1" ht="16.5" hidden="1">
      <c r="A75" s="9">
        <f t="shared" si="7"/>
        <v>21</v>
      </c>
      <c r="B75" s="10"/>
      <c r="C75" s="11"/>
      <c r="D75" s="12"/>
      <c r="E75" s="47"/>
      <c r="F75" s="45"/>
      <c r="G75" s="47"/>
      <c r="H75" s="46"/>
      <c r="I75" s="47"/>
      <c r="J75" s="46"/>
      <c r="K75" s="47"/>
      <c r="L75" s="45"/>
      <c r="M75" s="47"/>
      <c r="N75" s="45"/>
      <c r="O75" s="47"/>
      <c r="P75" s="45"/>
      <c r="Q75" s="47"/>
      <c r="R75" s="45"/>
      <c r="S75" s="13"/>
      <c r="T75" s="14"/>
      <c r="U75" s="13"/>
      <c r="V75" s="25"/>
      <c r="W75" s="13"/>
      <c r="X75" s="14"/>
      <c r="Y75" s="69"/>
      <c r="Z75" s="69"/>
      <c r="AA75" s="15">
        <f t="shared" ref="AA75:AA77" si="10">SUM(F75,H75+J75+L75+N75+R75+P75+T75+V75+X75)</f>
        <v>0</v>
      </c>
      <c r="AB75" s="9">
        <v>21</v>
      </c>
      <c r="AE75" s="19"/>
      <c r="AF75" s="19"/>
      <c r="AG75" s="19"/>
      <c r="AH75" s="19"/>
      <c r="AI75" s="19"/>
    </row>
    <row r="76" spans="1:39" s="2" customFormat="1" ht="16.5" hidden="1">
      <c r="A76" s="9">
        <f t="shared" si="7"/>
        <v>22</v>
      </c>
      <c r="B76" s="10"/>
      <c r="C76" s="11"/>
      <c r="D76" s="12"/>
      <c r="E76" s="47"/>
      <c r="F76" s="45"/>
      <c r="G76" s="47"/>
      <c r="H76" s="46"/>
      <c r="I76" s="47"/>
      <c r="J76" s="46"/>
      <c r="K76" s="47"/>
      <c r="L76" s="45"/>
      <c r="M76" s="47"/>
      <c r="N76" s="45"/>
      <c r="O76" s="47"/>
      <c r="P76" s="45"/>
      <c r="Q76" s="47"/>
      <c r="R76" s="45"/>
      <c r="S76" s="13"/>
      <c r="T76" s="14"/>
      <c r="U76" s="13"/>
      <c r="V76" s="25"/>
      <c r="W76" s="13"/>
      <c r="X76" s="14"/>
      <c r="Y76" s="69"/>
      <c r="Z76" s="69"/>
      <c r="AA76" s="15">
        <f t="shared" si="10"/>
        <v>0</v>
      </c>
      <c r="AB76" s="9">
        <v>22</v>
      </c>
      <c r="AE76" s="19"/>
      <c r="AF76" s="19"/>
      <c r="AG76" s="19"/>
      <c r="AH76" s="19"/>
      <c r="AI76" s="19"/>
    </row>
    <row r="77" spans="1:39" s="2" customFormat="1" ht="16.5" hidden="1">
      <c r="A77" s="9">
        <f t="shared" si="7"/>
        <v>23</v>
      </c>
      <c r="B77" s="10"/>
      <c r="C77" s="11"/>
      <c r="D77" s="12"/>
      <c r="E77" s="47"/>
      <c r="F77" s="45"/>
      <c r="G77" s="47"/>
      <c r="H77" s="46"/>
      <c r="I77" s="47"/>
      <c r="J77" s="46"/>
      <c r="K77" s="47"/>
      <c r="L77" s="45"/>
      <c r="M77" s="47"/>
      <c r="N77" s="45"/>
      <c r="O77" s="47"/>
      <c r="P77" s="45"/>
      <c r="Q77" s="47"/>
      <c r="R77" s="45"/>
      <c r="S77" s="13"/>
      <c r="T77" s="14"/>
      <c r="U77" s="13"/>
      <c r="V77" s="25"/>
      <c r="W77" s="13"/>
      <c r="X77" s="14"/>
      <c r="Y77" s="69"/>
      <c r="Z77" s="69"/>
      <c r="AA77" s="15">
        <f t="shared" si="10"/>
        <v>0</v>
      </c>
      <c r="AB77" s="9">
        <v>23</v>
      </c>
      <c r="AE77" s="19"/>
      <c r="AF77" s="19"/>
      <c r="AG77" s="19"/>
      <c r="AH77" s="19"/>
      <c r="AI77" s="19"/>
    </row>
    <row r="78" spans="1:39" s="2" customFormat="1" ht="16.5" hidden="1">
      <c r="A78" s="9">
        <f t="shared" si="7"/>
        <v>24</v>
      </c>
      <c r="B78" s="10"/>
      <c r="C78" s="11"/>
      <c r="D78" s="12"/>
      <c r="E78" s="47"/>
      <c r="F78" s="45"/>
      <c r="G78" s="47"/>
      <c r="H78" s="46"/>
      <c r="I78" s="47"/>
      <c r="J78" s="46"/>
      <c r="K78" s="47"/>
      <c r="L78" s="45"/>
      <c r="M78" s="47"/>
      <c r="N78" s="45"/>
      <c r="O78" s="47"/>
      <c r="P78" s="45"/>
      <c r="Q78" s="47"/>
      <c r="R78" s="45"/>
      <c r="S78" s="13"/>
      <c r="T78" s="14"/>
      <c r="U78" s="13"/>
      <c r="V78" s="25"/>
      <c r="W78" s="13"/>
      <c r="X78" s="14"/>
      <c r="Y78" s="69"/>
      <c r="Z78" s="69"/>
      <c r="AA78" s="15">
        <f t="shared" ref="AA78:AA79" si="11">SUM(F78,H78+J78+L78+N78+R78+P78+T78+V78+X78)</f>
        <v>0</v>
      </c>
      <c r="AB78" s="9">
        <v>24</v>
      </c>
      <c r="AE78" s="19"/>
      <c r="AF78" s="19"/>
      <c r="AG78" s="19"/>
      <c r="AH78" s="19"/>
      <c r="AI78" s="19"/>
    </row>
    <row r="79" spans="1:39" s="2" customFormat="1" ht="16.5" hidden="1">
      <c r="A79" s="9">
        <f t="shared" si="7"/>
        <v>25</v>
      </c>
      <c r="B79" s="10"/>
      <c r="C79" s="11"/>
      <c r="D79" s="12"/>
      <c r="E79" s="47"/>
      <c r="F79" s="45"/>
      <c r="G79" s="47"/>
      <c r="H79" s="45"/>
      <c r="I79" s="47"/>
      <c r="J79" s="45"/>
      <c r="K79" s="47"/>
      <c r="L79" s="45"/>
      <c r="M79" s="47"/>
      <c r="N79" s="45"/>
      <c r="O79" s="47"/>
      <c r="P79" s="45"/>
      <c r="Q79" s="47"/>
      <c r="R79" s="45"/>
      <c r="S79" s="13"/>
      <c r="T79" s="14"/>
      <c r="U79" s="13"/>
      <c r="V79" s="14"/>
      <c r="W79" s="13"/>
      <c r="X79" s="14"/>
      <c r="Y79" s="69"/>
      <c r="Z79" s="69"/>
      <c r="AA79" s="15">
        <f t="shared" si="11"/>
        <v>0</v>
      </c>
      <c r="AB79" s="9">
        <v>25</v>
      </c>
    </row>
    <row r="80" spans="1:39" s="2" customFormat="1" ht="16.5" hidden="1">
      <c r="A80" s="9">
        <f t="shared" si="7"/>
        <v>26</v>
      </c>
      <c r="B80" s="10"/>
      <c r="C80" s="11"/>
      <c r="D80" s="12"/>
      <c r="E80" s="47"/>
      <c r="F80" s="45"/>
      <c r="G80" s="47"/>
      <c r="H80" s="45"/>
      <c r="I80" s="47"/>
      <c r="J80" s="45"/>
      <c r="K80" s="47"/>
      <c r="L80" s="45"/>
      <c r="M80" s="47"/>
      <c r="N80" s="45"/>
      <c r="O80" s="47"/>
      <c r="P80" s="45"/>
      <c r="Q80" s="47"/>
      <c r="R80" s="45"/>
      <c r="S80" s="13"/>
      <c r="T80" s="14"/>
      <c r="U80" s="13"/>
      <c r="V80" s="14"/>
      <c r="W80" s="13"/>
      <c r="X80" s="14"/>
      <c r="Y80" s="69"/>
      <c r="Z80" s="69"/>
      <c r="AA80" s="15">
        <f>SUM(F80,H80+J80+L80+N80+R80+P80+T80+V80+X80)</f>
        <v>0</v>
      </c>
      <c r="AB80" s="9">
        <v>26</v>
      </c>
    </row>
    <row r="81" spans="1:28" s="2" customFormat="1" ht="16.5" hidden="1">
      <c r="A81" s="9">
        <f t="shared" si="7"/>
        <v>27</v>
      </c>
      <c r="B81" s="10"/>
      <c r="C81" s="11"/>
      <c r="D81" s="12"/>
      <c r="E81" s="47"/>
      <c r="F81" s="45"/>
      <c r="G81" s="47"/>
      <c r="H81" s="45"/>
      <c r="I81" s="47"/>
      <c r="J81" s="45"/>
      <c r="K81" s="47"/>
      <c r="L81" s="45"/>
      <c r="M81" s="47"/>
      <c r="N81" s="45"/>
      <c r="O81" s="47"/>
      <c r="P81" s="45"/>
      <c r="Q81" s="47"/>
      <c r="R81" s="45"/>
      <c r="S81" s="13"/>
      <c r="T81" s="14"/>
      <c r="U81" s="13"/>
      <c r="V81" s="14"/>
      <c r="W81" s="13"/>
      <c r="X81" s="14"/>
      <c r="Y81" s="69"/>
      <c r="Z81" s="69"/>
      <c r="AA81" s="15">
        <f>SUM(F81,H81+J81+L81+N81+R81+P81+T81+V81+X81)</f>
        <v>0</v>
      </c>
      <c r="AB81" s="9">
        <v>27</v>
      </c>
    </row>
    <row r="82" spans="1:28" s="2" customFormat="1" ht="16.5" hidden="1">
      <c r="A82" s="9">
        <f t="shared" si="7"/>
        <v>28</v>
      </c>
      <c r="B82" s="10"/>
      <c r="C82" s="11"/>
      <c r="D82" s="12"/>
      <c r="E82" s="47"/>
      <c r="F82" s="45"/>
      <c r="G82" s="47"/>
      <c r="H82" s="45"/>
      <c r="I82" s="47"/>
      <c r="J82" s="45"/>
      <c r="K82" s="47"/>
      <c r="L82" s="45"/>
      <c r="M82" s="47"/>
      <c r="N82" s="45"/>
      <c r="O82" s="47"/>
      <c r="P82" s="45"/>
      <c r="Q82" s="47"/>
      <c r="R82" s="45"/>
      <c r="S82" s="13"/>
      <c r="T82" s="14"/>
      <c r="U82" s="13"/>
      <c r="V82" s="14"/>
      <c r="W82" s="13"/>
      <c r="X82" s="14"/>
      <c r="Y82" s="69"/>
      <c r="Z82" s="69"/>
      <c r="AA82" s="15">
        <f>SUM(F82,H82+J82+L82+N82+R82+P82+T82+V82+X82)</f>
        <v>0</v>
      </c>
      <c r="AB82" s="9">
        <v>28</v>
      </c>
    </row>
    <row r="83" spans="1:28" s="2" customFormat="1" ht="16.5" hidden="1">
      <c r="A83" s="9">
        <f t="shared" si="7"/>
        <v>29</v>
      </c>
      <c r="B83" s="10"/>
      <c r="C83" s="11"/>
      <c r="D83" s="12"/>
      <c r="E83" s="47"/>
      <c r="F83" s="45"/>
      <c r="G83" s="47"/>
      <c r="H83" s="46"/>
      <c r="I83" s="47"/>
      <c r="J83" s="46"/>
      <c r="K83" s="47"/>
      <c r="L83" s="45"/>
      <c r="M83" s="47"/>
      <c r="N83" s="45"/>
      <c r="O83" s="47"/>
      <c r="P83" s="45"/>
      <c r="Q83" s="47"/>
      <c r="R83" s="45"/>
      <c r="S83" s="13"/>
      <c r="T83" s="14"/>
      <c r="U83" s="13"/>
      <c r="V83" s="25"/>
      <c r="W83" s="13"/>
      <c r="X83" s="14"/>
      <c r="Y83" s="69"/>
      <c r="Z83" s="69"/>
      <c r="AA83" s="15">
        <f>SUM(F83,H83+J83+L83+N83+R83+P83+T83+V83+X83)</f>
        <v>0</v>
      </c>
      <c r="AB83" s="9">
        <v>29</v>
      </c>
    </row>
    <row r="84" spans="1:28" s="2" customFormat="1" ht="16.5" hidden="1">
      <c r="A84" s="9">
        <f t="shared" si="7"/>
        <v>30</v>
      </c>
      <c r="B84" s="10"/>
      <c r="C84" s="11"/>
      <c r="D84" s="12"/>
      <c r="E84" s="47"/>
      <c r="F84" s="45"/>
      <c r="G84" s="47"/>
      <c r="H84" s="46"/>
      <c r="I84" s="47"/>
      <c r="J84" s="46"/>
      <c r="K84" s="47"/>
      <c r="L84" s="45"/>
      <c r="M84" s="47"/>
      <c r="N84" s="45"/>
      <c r="O84" s="47"/>
      <c r="P84" s="45"/>
      <c r="Q84" s="47"/>
      <c r="R84" s="45"/>
      <c r="S84" s="13"/>
      <c r="T84" s="14"/>
      <c r="U84" s="13"/>
      <c r="V84" s="25"/>
      <c r="W84" s="13"/>
      <c r="X84" s="14"/>
      <c r="Y84" s="69"/>
      <c r="Z84" s="69"/>
      <c r="AA84" s="15">
        <f>SUM(F84,H84+J84+L84+N84+R84+P84+T84+V84+X84)</f>
        <v>0</v>
      </c>
      <c r="AB84" s="9">
        <v>30</v>
      </c>
    </row>
    <row r="85" spans="1:28" s="2" customFormat="1" ht="16.5" hidden="1">
      <c r="E85" s="17">
        <f t="shared" ref="E85:Z85" si="12">SUM(E55:E84)</f>
        <v>745</v>
      </c>
      <c r="F85" s="18">
        <f t="shared" si="12"/>
        <v>340</v>
      </c>
      <c r="G85" s="17">
        <f t="shared" si="12"/>
        <v>1724</v>
      </c>
      <c r="H85" s="18">
        <f t="shared" si="12"/>
        <v>505.5</v>
      </c>
      <c r="I85" s="17">
        <f t="shared" si="12"/>
        <v>819</v>
      </c>
      <c r="J85" s="18">
        <f t="shared" si="12"/>
        <v>328</v>
      </c>
      <c r="K85" s="17">
        <f t="shared" si="12"/>
        <v>708</v>
      </c>
      <c r="L85" s="18">
        <f t="shared" si="12"/>
        <v>347</v>
      </c>
      <c r="M85" s="17">
        <f t="shared" si="12"/>
        <v>922</v>
      </c>
      <c r="N85" s="18">
        <f t="shared" si="12"/>
        <v>360.01</v>
      </c>
      <c r="O85" s="17">
        <f t="shared" si="12"/>
        <v>1586</v>
      </c>
      <c r="P85" s="18">
        <f t="shared" si="12"/>
        <v>532.5</v>
      </c>
      <c r="Q85" s="17">
        <f t="shared" si="12"/>
        <v>879</v>
      </c>
      <c r="R85" s="18">
        <f t="shared" si="12"/>
        <v>361</v>
      </c>
      <c r="S85" s="17">
        <f t="shared" si="12"/>
        <v>847</v>
      </c>
      <c r="T85" s="18">
        <f t="shared" si="12"/>
        <v>355</v>
      </c>
      <c r="U85" s="17">
        <f t="shared" si="12"/>
        <v>576</v>
      </c>
      <c r="V85" s="18">
        <f t="shared" si="12"/>
        <v>325</v>
      </c>
      <c r="W85" s="17">
        <f t="shared" si="12"/>
        <v>896</v>
      </c>
      <c r="X85" s="18">
        <f t="shared" si="12"/>
        <v>335</v>
      </c>
      <c r="Y85" s="17">
        <f t="shared" si="12"/>
        <v>701</v>
      </c>
      <c r="Z85" s="18">
        <f t="shared" si="12"/>
        <v>345</v>
      </c>
      <c r="AB85" s="9">
        <v>31</v>
      </c>
    </row>
    <row r="86" spans="1:28" ht="16.5" hidden="1">
      <c r="AB86" s="9">
        <v>32</v>
      </c>
    </row>
    <row r="87" spans="1:28" ht="16.5" hidden="1">
      <c r="AB87" s="9">
        <v>33</v>
      </c>
    </row>
  </sheetData>
  <sortState xmlns:xlrd2="http://schemas.microsoft.com/office/spreadsheetml/2017/richdata2" ref="B55:AA72">
    <sortCondition descending="1" ref="AA55:AA72"/>
  </sortState>
  <mergeCells count="62">
    <mergeCell ref="Y51:Z51"/>
    <mergeCell ref="Y52:Z53"/>
    <mergeCell ref="AB53:AB54"/>
    <mergeCell ref="A54:B54"/>
    <mergeCell ref="S52:T53"/>
    <mergeCell ref="G52:H53"/>
    <mergeCell ref="I52:J53"/>
    <mergeCell ref="K52:L53"/>
    <mergeCell ref="M52:N53"/>
    <mergeCell ref="A52:A53"/>
    <mergeCell ref="B52:B53"/>
    <mergeCell ref="C52:C53"/>
    <mergeCell ref="O52:P53"/>
    <mergeCell ref="Q52:R53"/>
    <mergeCell ref="U52:V53"/>
    <mergeCell ref="W52:X53"/>
    <mergeCell ref="E52:F53"/>
    <mergeCell ref="K51:L51"/>
    <mergeCell ref="E8:F9"/>
    <mergeCell ref="S7:T7"/>
    <mergeCell ref="S51:T51"/>
    <mergeCell ref="K7:L7"/>
    <mergeCell ref="A50:AA50"/>
    <mergeCell ref="E51:F51"/>
    <mergeCell ref="G51:H51"/>
    <mergeCell ref="I51:J51"/>
    <mergeCell ref="M51:N51"/>
    <mergeCell ref="W51:X51"/>
    <mergeCell ref="C8:C9"/>
    <mergeCell ref="O51:P51"/>
    <mergeCell ref="Q51:R51"/>
    <mergeCell ref="U51:V51"/>
    <mergeCell ref="Y7:Z7"/>
    <mergeCell ref="AB9:AB10"/>
    <mergeCell ref="A45:AA45"/>
    <mergeCell ref="A46:AA46"/>
    <mergeCell ref="A48:AA48"/>
    <mergeCell ref="A10:B10"/>
    <mergeCell ref="G8:H9"/>
    <mergeCell ref="I8:J9"/>
    <mergeCell ref="M8:N9"/>
    <mergeCell ref="A8:A9"/>
    <mergeCell ref="B8:B9"/>
    <mergeCell ref="O8:P9"/>
    <mergeCell ref="Q8:R9"/>
    <mergeCell ref="S8:T9"/>
    <mergeCell ref="K8:L9"/>
    <mergeCell ref="W8:X9"/>
    <mergeCell ref="U8:V9"/>
    <mergeCell ref="A1:AA1"/>
    <mergeCell ref="A2:AA2"/>
    <mergeCell ref="A4:AA4"/>
    <mergeCell ref="A6:AA6"/>
    <mergeCell ref="E7:F7"/>
    <mergeCell ref="G7:H7"/>
    <mergeCell ref="I7:J7"/>
    <mergeCell ref="M7:N7"/>
    <mergeCell ref="W7:X7"/>
    <mergeCell ref="Q7:R7"/>
    <mergeCell ref="O7:P7"/>
    <mergeCell ref="U7:V7"/>
    <mergeCell ref="Y8:Z9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169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1" customWidth="1"/>
    <col min="3" max="3" width="11.42578125" style="1" customWidth="1"/>
    <col min="4" max="4" width="13" style="1" customWidth="1"/>
    <col min="5" max="5" width="12.5703125" style="49" customWidth="1"/>
    <col min="6" max="23" width="11.42578125" style="1" customWidth="1"/>
    <col min="24" max="24" width="13.42578125" style="1" customWidth="1"/>
    <col min="25" max="25" width="21.28515625" style="49" customWidth="1"/>
    <col min="26" max="26" width="11.85546875" style="65" customWidth="1"/>
    <col min="27" max="27" width="11.85546875" style="1" customWidth="1"/>
    <col min="28" max="28" width="9.28515625" style="1" customWidth="1"/>
    <col min="29" max="29" width="11.42578125" style="1"/>
    <col min="30" max="30" width="11.42578125" style="1" customWidth="1"/>
    <col min="31" max="31" width="13.7109375" style="1" customWidth="1"/>
    <col min="32" max="32" width="2.28515625" style="1" customWidth="1"/>
    <col min="33" max="33" width="14.140625" style="1" customWidth="1"/>
    <col min="34" max="34" width="2.28515625" style="1" customWidth="1"/>
    <col min="35" max="35" width="12" style="1" bestFit="1" customWidth="1"/>
    <col min="36" max="36" width="11.42578125" style="1" customWidth="1"/>
    <col min="37" max="37" width="46" style="1" customWidth="1"/>
    <col min="38" max="40" width="11.42578125" style="1" customWidth="1"/>
    <col min="41" max="16384" width="11.42578125" style="1"/>
  </cols>
  <sheetData>
    <row r="1" spans="1:37" s="2" customFormat="1" ht="23.25">
      <c r="A1" s="126" t="s">
        <v>356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8"/>
    </row>
    <row r="2" spans="1:37" s="2" customFormat="1" ht="24" thickBot="1">
      <c r="A2" s="132" t="s">
        <v>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4"/>
    </row>
    <row r="3" spans="1:37" s="2" customFormat="1" ht="17.25" thickBot="1">
      <c r="E3" s="48"/>
      <c r="Y3" s="48"/>
      <c r="Z3" s="55"/>
    </row>
    <row r="4" spans="1:37" s="2" customFormat="1" ht="20.25" thickBot="1">
      <c r="A4" s="129" t="s">
        <v>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1"/>
    </row>
    <row r="5" spans="1:37" s="2" customFormat="1" ht="17.25" thickBot="1"/>
    <row r="6" spans="1:37" s="2" customFormat="1" ht="20.25" thickBot="1">
      <c r="A6" s="135" t="s">
        <v>173</v>
      </c>
      <c r="B6" s="136"/>
      <c r="C6" s="136"/>
      <c r="D6" s="136"/>
      <c r="E6" s="136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36"/>
      <c r="AA6" s="136"/>
      <c r="AB6" s="137"/>
      <c r="AD6" s="18"/>
    </row>
    <row r="7" spans="1:37" s="2" customFormat="1" ht="17.25" customHeight="1" thickBot="1">
      <c r="A7" s="56">
        <v>44926</v>
      </c>
      <c r="E7" s="48"/>
      <c r="F7" s="146">
        <v>44621</v>
      </c>
      <c r="G7" s="147"/>
      <c r="H7" s="142">
        <v>44654</v>
      </c>
      <c r="I7" s="143"/>
      <c r="J7" s="142">
        <v>44689</v>
      </c>
      <c r="K7" s="143"/>
      <c r="L7" s="142" t="s">
        <v>340</v>
      </c>
      <c r="M7" s="143"/>
      <c r="N7" s="142">
        <v>44738</v>
      </c>
      <c r="O7" s="143"/>
      <c r="P7" s="142">
        <v>44760</v>
      </c>
      <c r="Q7" s="143"/>
      <c r="R7" s="142">
        <v>44808</v>
      </c>
      <c r="S7" s="143"/>
      <c r="T7" s="142">
        <v>44844</v>
      </c>
      <c r="U7" s="143"/>
      <c r="V7" s="142">
        <v>44878</v>
      </c>
      <c r="W7" s="143"/>
      <c r="X7" s="165" t="s">
        <v>65</v>
      </c>
      <c r="Y7" s="168" t="s">
        <v>66</v>
      </c>
    </row>
    <row r="8" spans="1:37" s="2" customFormat="1" ht="33.75" customHeight="1" thickBot="1">
      <c r="A8" s="154" t="s">
        <v>0</v>
      </c>
      <c r="B8" s="154" t="s">
        <v>1</v>
      </c>
      <c r="C8" s="144" t="s">
        <v>7</v>
      </c>
      <c r="D8" s="53" t="s">
        <v>67</v>
      </c>
      <c r="E8" s="53" t="s">
        <v>8</v>
      </c>
      <c r="F8" s="138" t="s">
        <v>329</v>
      </c>
      <c r="G8" s="139"/>
      <c r="H8" s="138" t="s">
        <v>255</v>
      </c>
      <c r="I8" s="139"/>
      <c r="J8" s="138" t="s">
        <v>335</v>
      </c>
      <c r="K8" s="139"/>
      <c r="L8" s="138" t="s">
        <v>341</v>
      </c>
      <c r="M8" s="139"/>
      <c r="N8" s="138" t="s">
        <v>342</v>
      </c>
      <c r="O8" s="139"/>
      <c r="P8" s="138" t="s">
        <v>343</v>
      </c>
      <c r="Q8" s="139"/>
      <c r="R8" s="138" t="s">
        <v>352</v>
      </c>
      <c r="S8" s="139"/>
      <c r="T8" s="138" t="s">
        <v>357</v>
      </c>
      <c r="U8" s="139"/>
      <c r="V8" s="138" t="s">
        <v>361</v>
      </c>
      <c r="W8" s="139"/>
      <c r="X8" s="166"/>
      <c r="Y8" s="168"/>
      <c r="Z8" s="55"/>
    </row>
    <row r="9" spans="1:37" s="2" customFormat="1" ht="17.25" customHeight="1" thickBot="1">
      <c r="A9" s="155"/>
      <c r="B9" s="155"/>
      <c r="C9" s="145"/>
      <c r="D9" s="57" t="s">
        <v>215</v>
      </c>
      <c r="E9" s="54" t="s">
        <v>9</v>
      </c>
      <c r="F9" s="140"/>
      <c r="G9" s="141"/>
      <c r="H9" s="140"/>
      <c r="I9" s="141"/>
      <c r="J9" s="140"/>
      <c r="K9" s="141"/>
      <c r="L9" s="140"/>
      <c r="M9" s="141"/>
      <c r="N9" s="140"/>
      <c r="O9" s="141"/>
      <c r="P9" s="140"/>
      <c r="Q9" s="141"/>
      <c r="R9" s="140"/>
      <c r="S9" s="141"/>
      <c r="T9" s="140"/>
      <c r="U9" s="141"/>
      <c r="V9" s="140"/>
      <c r="W9" s="141"/>
      <c r="X9" s="167"/>
      <c r="Y9" s="169"/>
      <c r="AA9" s="7" t="s">
        <v>68</v>
      </c>
      <c r="AB9" s="144" t="s">
        <v>0</v>
      </c>
      <c r="AE9" s="8" t="s">
        <v>69</v>
      </c>
      <c r="AG9" s="8" t="s">
        <v>70</v>
      </c>
      <c r="AI9" s="8" t="s">
        <v>172</v>
      </c>
    </row>
    <row r="10" spans="1:37" s="2" customFormat="1" ht="17.25" thickBot="1">
      <c r="A10" s="157"/>
      <c r="B10" s="158"/>
      <c r="C10" s="23"/>
      <c r="D10" s="23"/>
      <c r="E10" s="23"/>
      <c r="F10" s="33" t="s">
        <v>3</v>
      </c>
      <c r="G10" s="34" t="s">
        <v>4</v>
      </c>
      <c r="H10" s="33" t="s">
        <v>3</v>
      </c>
      <c r="I10" s="34" t="s">
        <v>4</v>
      </c>
      <c r="J10" s="33" t="s">
        <v>3</v>
      </c>
      <c r="K10" s="34" t="s">
        <v>4</v>
      </c>
      <c r="L10" s="33" t="s">
        <v>3</v>
      </c>
      <c r="M10" s="34" t="s">
        <v>4</v>
      </c>
      <c r="N10" s="33" t="s">
        <v>3</v>
      </c>
      <c r="O10" s="34" t="s">
        <v>4</v>
      </c>
      <c r="P10" s="33" t="s">
        <v>3</v>
      </c>
      <c r="Q10" s="34" t="s">
        <v>4</v>
      </c>
      <c r="R10" s="33" t="s">
        <v>3</v>
      </c>
      <c r="S10" s="34" t="s">
        <v>4</v>
      </c>
      <c r="T10" s="33" t="s">
        <v>3</v>
      </c>
      <c r="U10" s="34" t="s">
        <v>4</v>
      </c>
      <c r="V10" s="33" t="s">
        <v>3</v>
      </c>
      <c r="W10" s="34" t="s">
        <v>4</v>
      </c>
      <c r="X10" s="58" t="s">
        <v>4</v>
      </c>
      <c r="Y10" s="74" t="s">
        <v>154</v>
      </c>
      <c r="Z10" s="59" t="s">
        <v>71</v>
      </c>
      <c r="AA10" s="60" t="s">
        <v>72</v>
      </c>
      <c r="AB10" s="145"/>
      <c r="AE10" s="14">
        <v>100</v>
      </c>
      <c r="AG10" s="14">
        <v>150</v>
      </c>
      <c r="AI10" s="14">
        <f>(AE10*2)</f>
        <v>200</v>
      </c>
      <c r="AK10" s="70" t="s">
        <v>203</v>
      </c>
    </row>
    <row r="11" spans="1:37" s="2" customFormat="1" ht="16.5">
      <c r="A11" s="9">
        <f t="shared" ref="A11:A73" si="0">AB11</f>
        <v>1</v>
      </c>
      <c r="B11" s="66" t="s">
        <v>193</v>
      </c>
      <c r="C11" s="67" t="s">
        <v>16</v>
      </c>
      <c r="D11" s="61">
        <f xml:space="preserve"> DATEDIF(E11,$A$7,"y")</f>
        <v>16</v>
      </c>
      <c r="E11" s="68">
        <v>38884</v>
      </c>
      <c r="F11" s="73">
        <v>83</v>
      </c>
      <c r="G11" s="102">
        <v>8</v>
      </c>
      <c r="H11" s="73">
        <v>74</v>
      </c>
      <c r="I11" s="72">
        <v>62.5</v>
      </c>
      <c r="J11" s="73">
        <v>73</v>
      </c>
      <c r="K11" s="72">
        <v>55</v>
      </c>
      <c r="L11" s="73">
        <v>159</v>
      </c>
      <c r="M11" s="72">
        <v>27</v>
      </c>
      <c r="N11" s="73">
        <v>73</v>
      </c>
      <c r="O11" s="72">
        <v>100</v>
      </c>
      <c r="P11" s="62">
        <v>74</v>
      </c>
      <c r="Q11" s="102">
        <v>14.67</v>
      </c>
      <c r="R11" s="62">
        <v>78</v>
      </c>
      <c r="S11" s="14">
        <v>56.67</v>
      </c>
      <c r="T11" s="62">
        <v>74</v>
      </c>
      <c r="U11" s="14">
        <v>70</v>
      </c>
      <c r="V11" s="62">
        <v>71</v>
      </c>
      <c r="W11" s="14">
        <v>100</v>
      </c>
      <c r="X11" s="63">
        <f>+G11+I11+K11+M11+O11+Q11+S11+U11+W11</f>
        <v>493.84000000000003</v>
      </c>
      <c r="Y11" s="15">
        <f>X11-G11-Q11</f>
        <v>471.17</v>
      </c>
      <c r="Z11" s="101">
        <v>7</v>
      </c>
      <c r="AA11" s="50">
        <f>Y11/Z11</f>
        <v>67.31</v>
      </c>
      <c r="AB11" s="9">
        <v>1</v>
      </c>
      <c r="AE11" s="14">
        <v>70</v>
      </c>
      <c r="AG11" s="14">
        <v>105</v>
      </c>
      <c r="AI11" s="14">
        <f t="shared" ref="AI11:AI35" si="1">(AE11*2)</f>
        <v>140</v>
      </c>
      <c r="AK11" s="70" t="s">
        <v>138</v>
      </c>
    </row>
    <row r="12" spans="1:37" s="2" customFormat="1" ht="16.5">
      <c r="A12" s="9">
        <f t="shared" si="0"/>
        <v>2</v>
      </c>
      <c r="B12" s="75" t="s">
        <v>101</v>
      </c>
      <c r="C12" s="76" t="s">
        <v>13</v>
      </c>
      <c r="D12" s="77">
        <f xml:space="preserve"> DATEDIF(E12,$A$7,"y")</f>
        <v>21</v>
      </c>
      <c r="E12" s="78">
        <v>37164</v>
      </c>
      <c r="F12" s="73">
        <v>75</v>
      </c>
      <c r="G12" s="72">
        <v>75</v>
      </c>
      <c r="H12" s="73"/>
      <c r="I12" s="72"/>
      <c r="J12" s="73">
        <v>79</v>
      </c>
      <c r="K12" s="72">
        <v>10</v>
      </c>
      <c r="L12" s="73">
        <v>144</v>
      </c>
      <c r="M12" s="72">
        <v>150</v>
      </c>
      <c r="N12" s="73">
        <v>83</v>
      </c>
      <c r="O12" s="72">
        <v>12</v>
      </c>
      <c r="P12" s="62">
        <v>69</v>
      </c>
      <c r="Q12" s="99">
        <v>86</v>
      </c>
      <c r="R12" s="62">
        <v>72</v>
      </c>
      <c r="S12" s="14">
        <v>100</v>
      </c>
      <c r="T12" s="62"/>
      <c r="U12" s="14"/>
      <c r="V12" s="62"/>
      <c r="W12" s="14"/>
      <c r="X12" s="63">
        <f>+G12+I12+K12+M12+O12+Q12+S12+U12+W12</f>
        <v>433</v>
      </c>
      <c r="Y12" s="15">
        <f>X12</f>
        <v>433</v>
      </c>
      <c r="Z12" s="101">
        <v>7</v>
      </c>
      <c r="AA12" s="50">
        <f>Y12/Z12</f>
        <v>61.857142857142854</v>
      </c>
      <c r="AB12" s="9">
        <v>2</v>
      </c>
      <c r="AE12" s="14">
        <v>55</v>
      </c>
      <c r="AG12" s="14">
        <v>82.5</v>
      </c>
      <c r="AI12" s="14">
        <f t="shared" si="1"/>
        <v>110</v>
      </c>
      <c r="AK12" s="70" t="s">
        <v>139</v>
      </c>
    </row>
    <row r="13" spans="1:37" s="2" customFormat="1" ht="16.5">
      <c r="A13" s="9">
        <f t="shared" si="0"/>
        <v>3</v>
      </c>
      <c r="B13" s="66" t="s">
        <v>198</v>
      </c>
      <c r="C13" s="67" t="s">
        <v>15</v>
      </c>
      <c r="D13" s="61">
        <f xml:space="preserve"> DATEDIF(E13,$A$7,"y")</f>
        <v>16</v>
      </c>
      <c r="E13" s="68">
        <v>38888</v>
      </c>
      <c r="F13" s="73">
        <v>75</v>
      </c>
      <c r="G13" s="72">
        <v>75</v>
      </c>
      <c r="H13" s="73">
        <v>79</v>
      </c>
      <c r="I13" s="102">
        <v>24.5</v>
      </c>
      <c r="J13" s="73">
        <v>72</v>
      </c>
      <c r="K13" s="72">
        <v>85</v>
      </c>
      <c r="L13" s="73">
        <v>150</v>
      </c>
      <c r="M13" s="72">
        <v>67.5</v>
      </c>
      <c r="N13" s="73">
        <v>75</v>
      </c>
      <c r="O13" s="72">
        <v>55</v>
      </c>
      <c r="P13" s="62">
        <v>71</v>
      </c>
      <c r="Q13" s="14">
        <v>42.5</v>
      </c>
      <c r="R13" s="62">
        <v>78</v>
      </c>
      <c r="S13" s="14">
        <v>56.6</v>
      </c>
      <c r="T13" s="62"/>
      <c r="U13" s="14"/>
      <c r="V13" s="62"/>
      <c r="W13" s="14"/>
      <c r="X13" s="63">
        <f>+G13+I13+K13+M13+O13+Q13+S13+U13+W13</f>
        <v>406.1</v>
      </c>
      <c r="Y13" s="15">
        <f>X13-I13</f>
        <v>381.6</v>
      </c>
      <c r="Z13" s="101">
        <v>7</v>
      </c>
      <c r="AA13" s="50">
        <f>Y13/Z13</f>
        <v>54.51428571428572</v>
      </c>
      <c r="AB13" s="9">
        <v>3</v>
      </c>
      <c r="AE13" s="14">
        <v>45</v>
      </c>
      <c r="AG13" s="14">
        <v>67.5</v>
      </c>
      <c r="AI13" s="14">
        <f t="shared" si="1"/>
        <v>90</v>
      </c>
      <c r="AK13" s="70" t="s">
        <v>140</v>
      </c>
    </row>
    <row r="14" spans="1:37" s="2" customFormat="1" ht="16.5">
      <c r="A14" s="9">
        <f t="shared" si="0"/>
        <v>4</v>
      </c>
      <c r="B14" s="66" t="s">
        <v>206</v>
      </c>
      <c r="C14" s="67" t="s">
        <v>11</v>
      </c>
      <c r="D14" s="61">
        <f xml:space="preserve"> DATEDIF(E14,$A$7,"y")</f>
        <v>16</v>
      </c>
      <c r="E14" s="68">
        <v>38888</v>
      </c>
      <c r="F14" s="73">
        <v>78</v>
      </c>
      <c r="G14" s="72">
        <v>38.33</v>
      </c>
      <c r="H14" s="73">
        <v>75</v>
      </c>
      <c r="I14" s="72">
        <v>45</v>
      </c>
      <c r="J14" s="73">
        <v>77</v>
      </c>
      <c r="K14" s="72">
        <v>27</v>
      </c>
      <c r="L14" s="73">
        <v>147</v>
      </c>
      <c r="M14" s="72">
        <v>82.5</v>
      </c>
      <c r="N14" s="73">
        <v>81</v>
      </c>
      <c r="O14" s="102">
        <v>22.33</v>
      </c>
      <c r="P14" s="62">
        <v>81</v>
      </c>
      <c r="Q14" s="14">
        <v>4.5</v>
      </c>
      <c r="R14" s="62"/>
      <c r="S14" s="14"/>
      <c r="T14" s="62">
        <v>75</v>
      </c>
      <c r="U14" s="14">
        <v>55</v>
      </c>
      <c r="V14" s="62">
        <v>74</v>
      </c>
      <c r="W14" s="14">
        <v>55</v>
      </c>
      <c r="X14" s="63">
        <f>+G14+I14+K14+M14+O14+Q14+S14+U14+W14</f>
        <v>329.65999999999997</v>
      </c>
      <c r="Y14" s="15">
        <f>X14-O14</f>
        <v>307.33</v>
      </c>
      <c r="Z14" s="101">
        <v>7</v>
      </c>
      <c r="AA14" s="50">
        <f>Y14/Z14</f>
        <v>43.904285714285713</v>
      </c>
      <c r="AB14" s="9">
        <v>4</v>
      </c>
      <c r="AE14" s="14">
        <v>38</v>
      </c>
      <c r="AG14" s="14">
        <v>57</v>
      </c>
      <c r="AI14" s="14">
        <f t="shared" si="1"/>
        <v>76</v>
      </c>
      <c r="AK14" s="70" t="s">
        <v>141</v>
      </c>
    </row>
    <row r="15" spans="1:37" s="2" customFormat="1" ht="16.5">
      <c r="A15" s="9">
        <f t="shared" si="0"/>
        <v>5</v>
      </c>
      <c r="B15" s="95" t="s">
        <v>208</v>
      </c>
      <c r="C15" s="96" t="s">
        <v>11</v>
      </c>
      <c r="D15" s="97">
        <f xml:space="preserve"> DATEDIF(E15,$A$7,"y")</f>
        <v>15</v>
      </c>
      <c r="E15" s="98">
        <v>39105</v>
      </c>
      <c r="F15" s="73">
        <v>81</v>
      </c>
      <c r="G15" s="72">
        <v>14.17</v>
      </c>
      <c r="H15" s="73">
        <v>81</v>
      </c>
      <c r="I15" s="72">
        <v>11</v>
      </c>
      <c r="J15" s="73"/>
      <c r="K15" s="72"/>
      <c r="L15" s="73">
        <v>152</v>
      </c>
      <c r="M15" s="72">
        <v>57</v>
      </c>
      <c r="N15" s="73">
        <v>76</v>
      </c>
      <c r="O15" s="72">
        <v>45</v>
      </c>
      <c r="P15" s="62">
        <v>78</v>
      </c>
      <c r="Q15" s="102">
        <v>6.5</v>
      </c>
      <c r="R15" s="62">
        <v>80</v>
      </c>
      <c r="S15" s="14">
        <v>32.33</v>
      </c>
      <c r="T15" s="62">
        <v>72</v>
      </c>
      <c r="U15" s="14">
        <v>100</v>
      </c>
      <c r="V15" s="62">
        <v>75</v>
      </c>
      <c r="W15" s="14">
        <v>41.5</v>
      </c>
      <c r="X15" s="63">
        <f>+G15+I15+K15+M15+O15+Q15+S15+U15+W15</f>
        <v>307.5</v>
      </c>
      <c r="Y15" s="15">
        <f>X15-Q15</f>
        <v>301</v>
      </c>
      <c r="Z15" s="101">
        <v>7</v>
      </c>
      <c r="AA15" s="50">
        <f>Y15/Z15</f>
        <v>43</v>
      </c>
      <c r="AB15" s="9">
        <v>5</v>
      </c>
      <c r="AE15" s="14">
        <v>32</v>
      </c>
      <c r="AG15" s="14">
        <v>48</v>
      </c>
      <c r="AI15" s="14">
        <f t="shared" si="1"/>
        <v>64</v>
      </c>
      <c r="AK15" s="70" t="s">
        <v>142</v>
      </c>
    </row>
    <row r="16" spans="1:37" s="2" customFormat="1" ht="16.5">
      <c r="A16" s="9">
        <f t="shared" si="0"/>
        <v>6</v>
      </c>
      <c r="B16" s="66" t="s">
        <v>194</v>
      </c>
      <c r="C16" s="67" t="s">
        <v>15</v>
      </c>
      <c r="D16" s="61">
        <f xml:space="preserve"> DATEDIF(E16,$A$7,"y")</f>
        <v>16</v>
      </c>
      <c r="E16" s="68">
        <v>38874</v>
      </c>
      <c r="F16" s="73">
        <v>78</v>
      </c>
      <c r="G16" s="72">
        <v>38.33</v>
      </c>
      <c r="H16" s="73">
        <v>77</v>
      </c>
      <c r="I16" s="102">
        <v>38</v>
      </c>
      <c r="J16" s="73">
        <v>74</v>
      </c>
      <c r="K16" s="72">
        <v>45</v>
      </c>
      <c r="L16" s="73">
        <v>146</v>
      </c>
      <c r="M16" s="72">
        <v>105</v>
      </c>
      <c r="N16" s="73">
        <v>74</v>
      </c>
      <c r="O16" s="72">
        <v>70</v>
      </c>
      <c r="P16" s="62"/>
      <c r="Q16" s="14"/>
      <c r="R16" s="62">
        <v>80</v>
      </c>
      <c r="S16" s="14">
        <v>32.33</v>
      </c>
      <c r="T16" s="62"/>
      <c r="U16" s="14"/>
      <c r="V16" s="62"/>
      <c r="W16" s="14"/>
      <c r="X16" s="63">
        <f>+G16+I16+K16+M16+O16+Q16+S16+U16+W16</f>
        <v>328.65999999999997</v>
      </c>
      <c r="Y16" s="15">
        <f>X16-I16</f>
        <v>290.65999999999997</v>
      </c>
      <c r="Z16" s="101">
        <v>7</v>
      </c>
      <c r="AA16" s="50">
        <f>Y16/Z16</f>
        <v>41.522857142857141</v>
      </c>
      <c r="AB16" s="9">
        <v>6</v>
      </c>
      <c r="AE16" s="14">
        <v>27</v>
      </c>
      <c r="AG16" s="14">
        <v>40.5</v>
      </c>
      <c r="AI16" s="14">
        <f t="shared" si="1"/>
        <v>54</v>
      </c>
      <c r="AK16" s="70" t="s">
        <v>143</v>
      </c>
    </row>
    <row r="17" spans="1:37" s="2" customFormat="1" ht="16.5">
      <c r="A17" s="9">
        <f t="shared" si="0"/>
        <v>7</v>
      </c>
      <c r="B17" s="66" t="s">
        <v>96</v>
      </c>
      <c r="C17" s="67" t="s">
        <v>15</v>
      </c>
      <c r="D17" s="61">
        <f xml:space="preserve"> DATEDIF(E17,$A$7,"y")</f>
        <v>18</v>
      </c>
      <c r="E17" s="68">
        <v>37994</v>
      </c>
      <c r="F17" s="73">
        <v>78</v>
      </c>
      <c r="G17" s="72">
        <v>38.33</v>
      </c>
      <c r="H17" s="73">
        <v>74</v>
      </c>
      <c r="I17" s="72">
        <v>62.5</v>
      </c>
      <c r="J17" s="73">
        <v>75</v>
      </c>
      <c r="K17" s="72">
        <v>38</v>
      </c>
      <c r="L17" s="73"/>
      <c r="M17" s="72"/>
      <c r="N17" s="73">
        <v>78</v>
      </c>
      <c r="O17" s="72">
        <v>38</v>
      </c>
      <c r="P17" s="62">
        <v>69</v>
      </c>
      <c r="Q17" s="99">
        <v>86</v>
      </c>
      <c r="R17" s="62"/>
      <c r="S17" s="14"/>
      <c r="T17" s="62"/>
      <c r="U17" s="14"/>
      <c r="V17" s="62"/>
      <c r="W17" s="14"/>
      <c r="X17" s="63">
        <f>+G17+I17+K17+M17+O17+Q17+S17+U17+W17</f>
        <v>262.83</v>
      </c>
      <c r="Y17" s="15">
        <f>X17</f>
        <v>262.83</v>
      </c>
      <c r="Z17" s="101">
        <v>7</v>
      </c>
      <c r="AA17" s="50">
        <f>Y17/Z17</f>
        <v>37.547142857142852</v>
      </c>
      <c r="AB17" s="9">
        <v>7</v>
      </c>
      <c r="AE17" s="14">
        <v>22</v>
      </c>
      <c r="AG17" s="14">
        <v>33</v>
      </c>
      <c r="AI17" s="14">
        <f t="shared" si="1"/>
        <v>44</v>
      </c>
      <c r="AK17" s="70" t="s">
        <v>144</v>
      </c>
    </row>
    <row r="18" spans="1:37" s="2" customFormat="1" ht="16.5">
      <c r="A18" s="9">
        <f t="shared" si="0"/>
        <v>8</v>
      </c>
      <c r="B18" s="66" t="s">
        <v>107</v>
      </c>
      <c r="C18" s="67" t="s">
        <v>16</v>
      </c>
      <c r="D18" s="61">
        <f xml:space="preserve"> DATEDIF(E18,$A$7,"y")</f>
        <v>18</v>
      </c>
      <c r="E18" s="68">
        <v>38086</v>
      </c>
      <c r="F18" s="73">
        <v>81</v>
      </c>
      <c r="G18" s="72">
        <v>14.17</v>
      </c>
      <c r="H18" s="73">
        <v>82</v>
      </c>
      <c r="I18" s="72">
        <v>8.5</v>
      </c>
      <c r="J18" s="73">
        <v>80</v>
      </c>
      <c r="K18" s="102">
        <v>7.88</v>
      </c>
      <c r="L18" s="73">
        <v>153</v>
      </c>
      <c r="M18" s="72">
        <v>48</v>
      </c>
      <c r="N18" s="73">
        <v>81</v>
      </c>
      <c r="O18" s="72">
        <v>22.33</v>
      </c>
      <c r="P18" s="62">
        <v>71</v>
      </c>
      <c r="Q18" s="14">
        <v>42.5</v>
      </c>
      <c r="R18" s="62">
        <v>85</v>
      </c>
      <c r="S18" s="102">
        <v>8</v>
      </c>
      <c r="T18" s="62">
        <v>77</v>
      </c>
      <c r="U18" s="14">
        <v>27</v>
      </c>
      <c r="V18" s="62">
        <v>72</v>
      </c>
      <c r="W18" s="14">
        <v>70</v>
      </c>
      <c r="X18" s="63">
        <f>+G18+I18+K18+M18+O18+Q18+S18+U18+W18</f>
        <v>248.38</v>
      </c>
      <c r="Y18" s="15">
        <f>X18-K18-S18</f>
        <v>232.5</v>
      </c>
      <c r="Z18" s="101">
        <v>7</v>
      </c>
      <c r="AA18" s="50">
        <f>Y18/Z18</f>
        <v>33.214285714285715</v>
      </c>
      <c r="AB18" s="9">
        <v>8</v>
      </c>
      <c r="AE18" s="14">
        <v>18</v>
      </c>
      <c r="AG18" s="14">
        <v>27</v>
      </c>
      <c r="AI18" s="14">
        <f t="shared" si="1"/>
        <v>36</v>
      </c>
      <c r="AK18" s="70" t="s">
        <v>145</v>
      </c>
    </row>
    <row r="19" spans="1:37" s="2" customFormat="1" ht="16.5">
      <c r="A19" s="9">
        <f t="shared" si="0"/>
        <v>9</v>
      </c>
      <c r="B19" s="66" t="s">
        <v>165</v>
      </c>
      <c r="C19" s="67" t="s">
        <v>15</v>
      </c>
      <c r="D19" s="61">
        <f xml:space="preserve"> DATEDIF(E19,$A$7,"y")</f>
        <v>17</v>
      </c>
      <c r="E19" s="68">
        <v>38715</v>
      </c>
      <c r="F19" s="73">
        <v>75</v>
      </c>
      <c r="G19" s="72">
        <v>75</v>
      </c>
      <c r="H19" s="73">
        <v>80</v>
      </c>
      <c r="I19" s="72">
        <v>16</v>
      </c>
      <c r="J19" s="73">
        <v>78</v>
      </c>
      <c r="K19" s="72">
        <v>14.67</v>
      </c>
      <c r="L19" s="73">
        <v>157</v>
      </c>
      <c r="M19" s="72">
        <v>33</v>
      </c>
      <c r="N19" s="73">
        <v>84</v>
      </c>
      <c r="O19" s="102">
        <v>8.6300000000000008</v>
      </c>
      <c r="P19" s="62">
        <v>71</v>
      </c>
      <c r="Q19" s="14">
        <v>42.5</v>
      </c>
      <c r="R19" s="62">
        <v>83</v>
      </c>
      <c r="S19" s="14">
        <v>12</v>
      </c>
      <c r="T19" s="62">
        <v>78</v>
      </c>
      <c r="U19" s="14">
        <v>16</v>
      </c>
      <c r="V19" s="62"/>
      <c r="W19" s="14"/>
      <c r="X19" s="63">
        <f>+G19+I19+K19+M19+O19+Q19+S19+U19+W19</f>
        <v>217.8</v>
      </c>
      <c r="Y19" s="15">
        <f>X19-O19</f>
        <v>209.17000000000002</v>
      </c>
      <c r="Z19" s="101">
        <v>7</v>
      </c>
      <c r="AA19" s="50">
        <f>Y19/Z19</f>
        <v>29.881428571428575</v>
      </c>
      <c r="AB19" s="9">
        <v>9</v>
      </c>
      <c r="AE19" s="14">
        <v>14</v>
      </c>
      <c r="AG19" s="14">
        <v>21</v>
      </c>
      <c r="AI19" s="14">
        <f t="shared" si="1"/>
        <v>28</v>
      </c>
    </row>
    <row r="20" spans="1:37" s="2" customFormat="1" ht="16.5">
      <c r="A20" s="9">
        <f t="shared" si="0"/>
        <v>10</v>
      </c>
      <c r="B20" s="66" t="s">
        <v>196</v>
      </c>
      <c r="C20" s="67" t="s">
        <v>12</v>
      </c>
      <c r="D20" s="61">
        <f xml:space="preserve"> DATEDIF(E20,$A$7,"y")</f>
        <v>16</v>
      </c>
      <c r="E20" s="68">
        <v>38952</v>
      </c>
      <c r="F20" s="73"/>
      <c r="G20" s="72"/>
      <c r="H20" s="73">
        <v>72</v>
      </c>
      <c r="I20" s="72">
        <v>100</v>
      </c>
      <c r="J20" s="73"/>
      <c r="K20" s="72"/>
      <c r="L20" s="73">
        <v>168</v>
      </c>
      <c r="M20" s="72">
        <v>14.25</v>
      </c>
      <c r="N20" s="73">
        <v>84</v>
      </c>
      <c r="O20" s="72">
        <v>8.6300000000000008</v>
      </c>
      <c r="P20" s="62">
        <v>77</v>
      </c>
      <c r="Q20" s="102">
        <v>7.75</v>
      </c>
      <c r="R20" s="62">
        <v>80</v>
      </c>
      <c r="S20" s="14">
        <v>32.33</v>
      </c>
      <c r="T20" s="62">
        <v>77</v>
      </c>
      <c r="U20" s="14">
        <v>27</v>
      </c>
      <c r="V20" s="62">
        <v>81</v>
      </c>
      <c r="W20" s="14">
        <v>10.6</v>
      </c>
      <c r="X20" s="63">
        <f>+G20+I20+K20+M20+O20+Q20+S20+U20+W20</f>
        <v>200.55999999999997</v>
      </c>
      <c r="Y20" s="15">
        <f>X20-Q20</f>
        <v>192.80999999999997</v>
      </c>
      <c r="Z20" s="101">
        <v>7</v>
      </c>
      <c r="AA20" s="50">
        <f>Y20/Z20</f>
        <v>27.54428571428571</v>
      </c>
      <c r="AB20" s="9">
        <v>10</v>
      </c>
      <c r="AE20" s="14">
        <v>12</v>
      </c>
      <c r="AG20" s="14">
        <v>18</v>
      </c>
      <c r="AI20" s="14">
        <f t="shared" si="1"/>
        <v>24</v>
      </c>
    </row>
    <row r="21" spans="1:37" s="2" customFormat="1" ht="16.5">
      <c r="A21" s="9">
        <f t="shared" si="0"/>
        <v>11</v>
      </c>
      <c r="B21" s="66" t="s">
        <v>59</v>
      </c>
      <c r="C21" s="67" t="s">
        <v>15</v>
      </c>
      <c r="D21" s="61">
        <f xml:space="preserve"> DATEDIF(E21,$A$7,"y")</f>
        <v>18</v>
      </c>
      <c r="E21" s="68">
        <v>38332</v>
      </c>
      <c r="F21" s="73">
        <v>86</v>
      </c>
      <c r="G21" s="102">
        <v>5</v>
      </c>
      <c r="H21" s="73">
        <v>84</v>
      </c>
      <c r="I21" s="72">
        <v>6.5</v>
      </c>
      <c r="J21" s="73">
        <v>80</v>
      </c>
      <c r="K21" s="72">
        <v>7.88</v>
      </c>
      <c r="L21" s="73">
        <v>162</v>
      </c>
      <c r="M21" s="72">
        <v>18</v>
      </c>
      <c r="N21" s="73">
        <v>81</v>
      </c>
      <c r="O21" s="72">
        <v>22.33</v>
      </c>
      <c r="P21" s="62">
        <v>72</v>
      </c>
      <c r="Q21" s="14">
        <v>24.5</v>
      </c>
      <c r="R21" s="62">
        <v>81</v>
      </c>
      <c r="S21" s="14">
        <v>20</v>
      </c>
      <c r="T21" s="62">
        <v>78</v>
      </c>
      <c r="U21" s="102">
        <v>16</v>
      </c>
      <c r="V21" s="62">
        <v>75</v>
      </c>
      <c r="W21" s="14">
        <v>41.5</v>
      </c>
      <c r="X21" s="63">
        <f>+G21+I21+K21+M21+O21+Q21+S21+U21+W21</f>
        <v>161.70999999999998</v>
      </c>
      <c r="Y21" s="15">
        <f>X21-G21-U21</f>
        <v>140.70999999999998</v>
      </c>
      <c r="Z21" s="101">
        <v>7</v>
      </c>
      <c r="AA21" s="50">
        <f>Y21/Z21</f>
        <v>20.101428571428567</v>
      </c>
      <c r="AB21" s="9">
        <v>11</v>
      </c>
      <c r="AE21" s="14">
        <v>10</v>
      </c>
      <c r="AG21" s="14">
        <v>15</v>
      </c>
      <c r="AI21" s="14">
        <f t="shared" si="1"/>
        <v>20</v>
      </c>
    </row>
    <row r="22" spans="1:37" s="2" customFormat="1" ht="16.5">
      <c r="A22" s="9">
        <f t="shared" si="0"/>
        <v>12</v>
      </c>
      <c r="B22" s="75" t="s">
        <v>99</v>
      </c>
      <c r="C22" s="76" t="s">
        <v>15</v>
      </c>
      <c r="D22" s="77">
        <f xml:space="preserve"> DATEDIF(E22,$A$7,"y")</f>
        <v>23</v>
      </c>
      <c r="E22" s="78">
        <v>36403</v>
      </c>
      <c r="F22" s="73">
        <v>81</v>
      </c>
      <c r="G22" s="72">
        <v>14.17</v>
      </c>
      <c r="H22" s="73"/>
      <c r="I22" s="72"/>
      <c r="J22" s="73">
        <v>72</v>
      </c>
      <c r="K22" s="72">
        <v>85</v>
      </c>
      <c r="L22" s="73">
        <v>155</v>
      </c>
      <c r="M22" s="72">
        <v>40.5</v>
      </c>
      <c r="N22" s="73"/>
      <c r="O22" s="72"/>
      <c r="P22" s="62"/>
      <c r="Q22" s="14"/>
      <c r="R22" s="62"/>
      <c r="S22" s="14"/>
      <c r="T22" s="62"/>
      <c r="U22" s="14"/>
      <c r="V22" s="62"/>
      <c r="W22" s="14"/>
      <c r="X22" s="63">
        <f>+G22+I22+K22+M22+O22+Q22+S22+U22+W22</f>
        <v>139.67000000000002</v>
      </c>
      <c r="Y22" s="15">
        <f>X22</f>
        <v>139.67000000000002</v>
      </c>
      <c r="Z22" s="101">
        <v>7</v>
      </c>
      <c r="AA22" s="50">
        <f>Y22/Z22</f>
        <v>19.952857142857145</v>
      </c>
      <c r="AB22" s="9">
        <v>12</v>
      </c>
      <c r="AE22" s="14">
        <v>9</v>
      </c>
      <c r="AG22" s="14">
        <v>13.5</v>
      </c>
      <c r="AI22" s="14">
        <f t="shared" si="1"/>
        <v>18</v>
      </c>
    </row>
    <row r="23" spans="1:37" s="2" customFormat="1" ht="16.5">
      <c r="A23" s="9">
        <f t="shared" si="0"/>
        <v>13</v>
      </c>
      <c r="B23" s="66" t="s">
        <v>225</v>
      </c>
      <c r="C23" s="67" t="s">
        <v>14</v>
      </c>
      <c r="D23" s="61">
        <f xml:space="preserve"> DATEDIF(E23,$A$7,"y")</f>
        <v>16</v>
      </c>
      <c r="E23" s="68">
        <v>38922</v>
      </c>
      <c r="F23" s="73">
        <v>86</v>
      </c>
      <c r="G23" s="72">
        <v>5</v>
      </c>
      <c r="H23" s="73">
        <v>79</v>
      </c>
      <c r="I23" s="72">
        <v>24.5</v>
      </c>
      <c r="J23" s="73">
        <v>78</v>
      </c>
      <c r="K23" s="72">
        <v>14.67</v>
      </c>
      <c r="L23" s="73"/>
      <c r="M23" s="72"/>
      <c r="N23" s="73">
        <v>80</v>
      </c>
      <c r="O23" s="72">
        <v>32</v>
      </c>
      <c r="P23" s="62">
        <v>80</v>
      </c>
      <c r="Q23" s="14">
        <v>5</v>
      </c>
      <c r="R23" s="62">
        <v>97</v>
      </c>
      <c r="S23" s="14">
        <v>0.5</v>
      </c>
      <c r="T23" s="62">
        <v>76</v>
      </c>
      <c r="U23" s="14">
        <v>41.5</v>
      </c>
      <c r="V23" s="62"/>
      <c r="W23" s="14"/>
      <c r="X23" s="63">
        <f>+G23+I23+K23+M23+O23+Q23+S23+U23+W23</f>
        <v>123.17</v>
      </c>
      <c r="Y23" s="15">
        <f>X23</f>
        <v>123.17</v>
      </c>
      <c r="Z23" s="101">
        <v>7</v>
      </c>
      <c r="AA23" s="50">
        <f>Y23/Z23</f>
        <v>17.595714285714287</v>
      </c>
      <c r="AB23" s="9">
        <v>13</v>
      </c>
      <c r="AE23" s="14">
        <v>8</v>
      </c>
      <c r="AG23" s="14">
        <v>12</v>
      </c>
      <c r="AI23" s="14">
        <f t="shared" si="1"/>
        <v>16</v>
      </c>
    </row>
    <row r="24" spans="1:37" s="2" customFormat="1" ht="16.5">
      <c r="A24" s="9">
        <f t="shared" si="0"/>
        <v>14</v>
      </c>
      <c r="B24" s="95" t="s">
        <v>291</v>
      </c>
      <c r="C24" s="96" t="s">
        <v>12</v>
      </c>
      <c r="D24" s="97">
        <f xml:space="preserve"> DATEDIF(E24,$A$7,"y")</f>
        <v>14</v>
      </c>
      <c r="E24" s="98">
        <v>39770</v>
      </c>
      <c r="F24" s="73">
        <v>105</v>
      </c>
      <c r="G24" s="102">
        <v>0.5</v>
      </c>
      <c r="H24" s="73">
        <v>78</v>
      </c>
      <c r="I24" s="72">
        <v>32</v>
      </c>
      <c r="J24" s="73">
        <v>77</v>
      </c>
      <c r="K24" s="72">
        <v>27</v>
      </c>
      <c r="L24" s="73">
        <v>172</v>
      </c>
      <c r="M24" s="72">
        <v>8.6300000000000008</v>
      </c>
      <c r="N24" s="73">
        <v>101</v>
      </c>
      <c r="O24" s="72">
        <v>0.5</v>
      </c>
      <c r="P24" s="62">
        <v>78</v>
      </c>
      <c r="Q24" s="14">
        <v>6.5</v>
      </c>
      <c r="R24" s="62">
        <v>87</v>
      </c>
      <c r="S24" s="102">
        <v>4.75</v>
      </c>
      <c r="T24" s="62">
        <v>77</v>
      </c>
      <c r="U24" s="14">
        <v>27</v>
      </c>
      <c r="V24" s="62">
        <v>78</v>
      </c>
      <c r="W24" s="14">
        <v>20</v>
      </c>
      <c r="X24" s="63">
        <f>+G24+I24+K24+M24+O24+Q24+S24+U24+W24</f>
        <v>126.88</v>
      </c>
      <c r="Y24" s="15">
        <f>X24-G24-S24</f>
        <v>121.63</v>
      </c>
      <c r="Z24" s="101">
        <v>7</v>
      </c>
      <c r="AA24" s="50">
        <f>Y24/Z24</f>
        <v>17.375714285714285</v>
      </c>
      <c r="AB24" s="9">
        <v>14</v>
      </c>
      <c r="AE24" s="14">
        <v>7.5</v>
      </c>
      <c r="AG24" s="14">
        <v>11.25</v>
      </c>
      <c r="AI24" s="14">
        <f t="shared" si="1"/>
        <v>15</v>
      </c>
    </row>
    <row r="25" spans="1:37" s="2" customFormat="1" ht="16.5">
      <c r="A25" s="9">
        <f t="shared" si="0"/>
        <v>15</v>
      </c>
      <c r="B25" s="66" t="s">
        <v>195</v>
      </c>
      <c r="C25" s="67" t="s">
        <v>18</v>
      </c>
      <c r="D25" s="61">
        <f xml:space="preserve"> DATEDIF(E25,$A$7,"y")</f>
        <v>16</v>
      </c>
      <c r="E25" s="68">
        <v>39044</v>
      </c>
      <c r="F25" s="73"/>
      <c r="G25" s="72"/>
      <c r="H25" s="73">
        <v>81</v>
      </c>
      <c r="I25" s="72">
        <v>11</v>
      </c>
      <c r="J25" s="73">
        <v>84</v>
      </c>
      <c r="K25" s="72">
        <v>5</v>
      </c>
      <c r="L25" s="73">
        <v>169</v>
      </c>
      <c r="M25" s="72">
        <v>12</v>
      </c>
      <c r="N25" s="73">
        <v>85</v>
      </c>
      <c r="O25" s="72">
        <v>6.75</v>
      </c>
      <c r="P25" s="62"/>
      <c r="Q25" s="14"/>
      <c r="R25" s="62">
        <v>82</v>
      </c>
      <c r="S25" s="14">
        <v>14</v>
      </c>
      <c r="T25" s="62">
        <v>76</v>
      </c>
      <c r="U25" s="14">
        <v>41.5</v>
      </c>
      <c r="V25" s="62">
        <v>78</v>
      </c>
      <c r="W25" s="14">
        <v>20</v>
      </c>
      <c r="X25" s="63">
        <f>+G25+I25+K25+M25+O25+Q25+S25+U25+W25</f>
        <v>110.25</v>
      </c>
      <c r="Y25" s="15">
        <f>X25</f>
        <v>110.25</v>
      </c>
      <c r="Z25" s="101">
        <v>7</v>
      </c>
      <c r="AA25" s="50">
        <f>Y25/Z25</f>
        <v>15.75</v>
      </c>
      <c r="AB25" s="9">
        <v>15</v>
      </c>
      <c r="AE25" s="14">
        <v>7</v>
      </c>
      <c r="AG25" s="14">
        <v>10.5</v>
      </c>
      <c r="AI25" s="14">
        <f t="shared" si="1"/>
        <v>14</v>
      </c>
    </row>
    <row r="26" spans="1:37" s="2" customFormat="1" ht="16.5">
      <c r="A26" s="9">
        <f t="shared" si="0"/>
        <v>16</v>
      </c>
      <c r="B26" s="75" t="s">
        <v>105</v>
      </c>
      <c r="C26" s="76" t="s">
        <v>14</v>
      </c>
      <c r="D26" s="77">
        <f xml:space="preserve"> DATEDIF(E26,$A$7,"y")</f>
        <v>20</v>
      </c>
      <c r="E26" s="78">
        <v>37347</v>
      </c>
      <c r="F26" s="73">
        <v>79</v>
      </c>
      <c r="G26" s="72">
        <v>27</v>
      </c>
      <c r="H26" s="73"/>
      <c r="I26" s="72"/>
      <c r="J26" s="73">
        <v>80</v>
      </c>
      <c r="K26" s="72">
        <v>7.88</v>
      </c>
      <c r="L26" s="73"/>
      <c r="M26" s="72"/>
      <c r="N26" s="73"/>
      <c r="O26" s="72"/>
      <c r="P26" s="62"/>
      <c r="Q26" s="14"/>
      <c r="R26" s="62">
        <v>78</v>
      </c>
      <c r="S26" s="14">
        <v>56.67</v>
      </c>
      <c r="T26" s="62"/>
      <c r="U26" s="14"/>
      <c r="V26" s="62"/>
      <c r="W26" s="14"/>
      <c r="X26" s="63">
        <f>+G26+I26+K26+M26+O26+Q26+S26+U26+W26</f>
        <v>91.550000000000011</v>
      </c>
      <c r="Y26" s="15">
        <f>X26</f>
        <v>91.550000000000011</v>
      </c>
      <c r="Z26" s="101">
        <v>7</v>
      </c>
      <c r="AA26" s="50">
        <f>Y26/Z26</f>
        <v>13.078571428571431</v>
      </c>
      <c r="AB26" s="9">
        <v>16</v>
      </c>
      <c r="AE26" s="14">
        <v>6.5</v>
      </c>
      <c r="AG26" s="14">
        <v>9.75</v>
      </c>
      <c r="AI26" s="14">
        <f t="shared" si="1"/>
        <v>13</v>
      </c>
    </row>
    <row r="27" spans="1:37" s="2" customFormat="1" ht="16.5">
      <c r="A27" s="9">
        <f t="shared" si="0"/>
        <v>17</v>
      </c>
      <c r="B27" s="75" t="s">
        <v>119</v>
      </c>
      <c r="C27" s="76" t="s">
        <v>12</v>
      </c>
      <c r="D27" s="77">
        <f xml:space="preserve"> DATEDIF(E27,$A$7,"y")</f>
        <v>21</v>
      </c>
      <c r="E27" s="78">
        <v>37110</v>
      </c>
      <c r="F27" s="73">
        <v>81</v>
      </c>
      <c r="G27" s="72">
        <v>14.17</v>
      </c>
      <c r="H27" s="73">
        <v>83</v>
      </c>
      <c r="I27" s="72">
        <v>7.25</v>
      </c>
      <c r="J27" s="73"/>
      <c r="K27" s="72"/>
      <c r="L27" s="73">
        <v>171</v>
      </c>
      <c r="M27" s="72">
        <v>10.130000000000001</v>
      </c>
      <c r="N27" s="73">
        <v>84</v>
      </c>
      <c r="O27" s="72">
        <v>8.6300000000000008</v>
      </c>
      <c r="P27" s="62">
        <v>78</v>
      </c>
      <c r="Q27" s="102">
        <v>6.5</v>
      </c>
      <c r="R27" s="62">
        <v>86</v>
      </c>
      <c r="S27" s="14">
        <v>6.75</v>
      </c>
      <c r="T27" s="62">
        <v>82</v>
      </c>
      <c r="U27" s="14">
        <v>8</v>
      </c>
      <c r="V27" s="62">
        <v>76</v>
      </c>
      <c r="W27" s="14">
        <v>29.5</v>
      </c>
      <c r="X27" s="63">
        <f>+G27+I27+K27+M27+O27+Q27+S27+U27+W27</f>
        <v>90.93</v>
      </c>
      <c r="Y27" s="15">
        <f>X27-Q27</f>
        <v>84.43</v>
      </c>
      <c r="Z27" s="101">
        <v>7</v>
      </c>
      <c r="AA27" s="50">
        <f>Y27/Z27</f>
        <v>12.061428571428573</v>
      </c>
      <c r="AB27" s="9">
        <v>17</v>
      </c>
      <c r="AE27" s="14">
        <v>6</v>
      </c>
      <c r="AG27" s="14">
        <v>9</v>
      </c>
      <c r="AI27" s="14">
        <f t="shared" si="1"/>
        <v>12</v>
      </c>
    </row>
    <row r="28" spans="1:37" s="2" customFormat="1" ht="16.5">
      <c r="A28" s="9">
        <f t="shared" si="0"/>
        <v>18</v>
      </c>
      <c r="B28" s="75" t="s">
        <v>54</v>
      </c>
      <c r="C28" s="76" t="s">
        <v>16</v>
      </c>
      <c r="D28" s="77">
        <f xml:space="preserve"> DATEDIF(E28,$A$7,"y")</f>
        <v>21</v>
      </c>
      <c r="E28" s="78">
        <v>37079</v>
      </c>
      <c r="F28" s="73">
        <v>81</v>
      </c>
      <c r="G28" s="72">
        <v>14.17</v>
      </c>
      <c r="H28" s="73"/>
      <c r="I28" s="72"/>
      <c r="J28" s="73">
        <v>80</v>
      </c>
      <c r="K28" s="72">
        <v>7.88</v>
      </c>
      <c r="L28" s="73"/>
      <c r="M28" s="72"/>
      <c r="N28" s="73"/>
      <c r="O28" s="72"/>
      <c r="P28" s="62">
        <v>74</v>
      </c>
      <c r="Q28" s="14">
        <v>14.67</v>
      </c>
      <c r="R28" s="62">
        <v>87</v>
      </c>
      <c r="S28" s="14">
        <v>4.75</v>
      </c>
      <c r="T28" s="62"/>
      <c r="U28" s="14"/>
      <c r="V28" s="62">
        <v>76</v>
      </c>
      <c r="W28" s="14">
        <v>29.5</v>
      </c>
      <c r="X28" s="63">
        <f>+G28+I28+K28+M28+O28+Q28+S28+U28+W28</f>
        <v>70.97</v>
      </c>
      <c r="Y28" s="15">
        <f>X28</f>
        <v>70.97</v>
      </c>
      <c r="Z28" s="101">
        <v>7</v>
      </c>
      <c r="AA28" s="50">
        <f>Y28/Z28</f>
        <v>10.138571428571428</v>
      </c>
      <c r="AB28" s="9">
        <v>18</v>
      </c>
      <c r="AE28" s="14">
        <v>5.5</v>
      </c>
      <c r="AG28" s="14">
        <v>8.25</v>
      </c>
      <c r="AI28" s="14">
        <f t="shared" si="1"/>
        <v>11</v>
      </c>
    </row>
    <row r="29" spans="1:37" s="2" customFormat="1" ht="16.5">
      <c r="A29" s="9">
        <f t="shared" si="0"/>
        <v>19</v>
      </c>
      <c r="B29" s="66" t="s">
        <v>197</v>
      </c>
      <c r="C29" s="67" t="s">
        <v>12</v>
      </c>
      <c r="D29" s="61">
        <f xml:space="preserve"> DATEDIF(E29,$A$7,"y")</f>
        <v>16</v>
      </c>
      <c r="E29" s="68">
        <v>38792</v>
      </c>
      <c r="F29" s="73">
        <v>86</v>
      </c>
      <c r="G29" s="102">
        <v>5</v>
      </c>
      <c r="H29" s="73">
        <v>80</v>
      </c>
      <c r="I29" s="72">
        <v>16</v>
      </c>
      <c r="J29" s="73">
        <v>78</v>
      </c>
      <c r="K29" s="72">
        <v>14.67</v>
      </c>
      <c r="L29" s="73">
        <v>170</v>
      </c>
      <c r="M29" s="72">
        <v>11.25</v>
      </c>
      <c r="N29" s="73">
        <v>82</v>
      </c>
      <c r="O29" s="72">
        <v>14</v>
      </c>
      <c r="P29" s="62">
        <v>82</v>
      </c>
      <c r="Q29" s="14">
        <v>3.5</v>
      </c>
      <c r="R29" s="62"/>
      <c r="S29" s="14"/>
      <c r="T29" s="62"/>
      <c r="U29" s="14"/>
      <c r="V29" s="62"/>
      <c r="W29" s="14"/>
      <c r="X29" s="63">
        <f>+G29+I29+K29+M29+O29+Q29+S29+U29+W29</f>
        <v>64.42</v>
      </c>
      <c r="Y29" s="15">
        <f>X29-G29</f>
        <v>59.42</v>
      </c>
      <c r="Z29" s="101">
        <v>7</v>
      </c>
      <c r="AA29" s="50">
        <f>Y29/Z29</f>
        <v>8.4885714285714293</v>
      </c>
      <c r="AB29" s="9">
        <v>19</v>
      </c>
      <c r="AE29" s="14">
        <v>5</v>
      </c>
      <c r="AG29" s="14">
        <v>7.5</v>
      </c>
      <c r="AI29" s="14">
        <f t="shared" si="1"/>
        <v>10</v>
      </c>
    </row>
    <row r="30" spans="1:37" s="2" customFormat="1" ht="16.5">
      <c r="A30" s="9">
        <f t="shared" si="0"/>
        <v>20</v>
      </c>
      <c r="B30" s="66" t="s">
        <v>60</v>
      </c>
      <c r="C30" s="67" t="s">
        <v>15</v>
      </c>
      <c r="D30" s="61">
        <f xml:space="preserve"> DATEDIF(E30,$A$7,"y")</f>
        <v>18</v>
      </c>
      <c r="E30" s="68">
        <v>38341</v>
      </c>
      <c r="F30" s="73">
        <v>86</v>
      </c>
      <c r="G30" s="72">
        <v>5</v>
      </c>
      <c r="H30" s="73">
        <v>82</v>
      </c>
      <c r="I30" s="72">
        <v>8.5</v>
      </c>
      <c r="J30" s="73">
        <v>82</v>
      </c>
      <c r="K30" s="72">
        <v>6</v>
      </c>
      <c r="L30" s="73">
        <v>161</v>
      </c>
      <c r="M30" s="72">
        <v>21</v>
      </c>
      <c r="N30" s="73"/>
      <c r="O30" s="72"/>
      <c r="P30" s="62">
        <v>76</v>
      </c>
      <c r="Q30" s="14">
        <v>9.5</v>
      </c>
      <c r="R30" s="62"/>
      <c r="S30" s="14"/>
      <c r="T30" s="62"/>
      <c r="U30" s="14"/>
      <c r="V30" s="62"/>
      <c r="W30" s="14"/>
      <c r="X30" s="63">
        <f>+G30+I30+K30+M30+O30+Q30+S30+U30+W30</f>
        <v>50</v>
      </c>
      <c r="Y30" s="15">
        <f>X30</f>
        <v>50</v>
      </c>
      <c r="Z30" s="101">
        <v>7</v>
      </c>
      <c r="AA30" s="50">
        <f>Y30/Z30</f>
        <v>7.1428571428571432</v>
      </c>
      <c r="AB30" s="9">
        <v>20</v>
      </c>
      <c r="AE30" s="14">
        <v>4.5</v>
      </c>
      <c r="AG30" s="14">
        <v>6.75</v>
      </c>
      <c r="AI30" s="14">
        <f t="shared" si="1"/>
        <v>9</v>
      </c>
    </row>
    <row r="31" spans="1:37" s="2" customFormat="1" ht="16.5">
      <c r="A31" s="9">
        <f t="shared" si="0"/>
        <v>21</v>
      </c>
      <c r="B31" s="95" t="s">
        <v>302</v>
      </c>
      <c r="C31" s="96" t="s">
        <v>13</v>
      </c>
      <c r="D31" s="97">
        <f xml:space="preserve"> DATEDIF(E31,$A$7,"y")</f>
        <v>14</v>
      </c>
      <c r="E31" s="98">
        <v>39699</v>
      </c>
      <c r="F31" s="73">
        <v>102</v>
      </c>
      <c r="G31" s="72">
        <v>0.5</v>
      </c>
      <c r="H31" s="73">
        <v>91</v>
      </c>
      <c r="I31" s="72">
        <v>0.5</v>
      </c>
      <c r="J31" s="73"/>
      <c r="K31" s="72"/>
      <c r="L31" s="73">
        <v>183</v>
      </c>
      <c r="M31" s="72">
        <v>1</v>
      </c>
      <c r="N31" s="73">
        <v>90</v>
      </c>
      <c r="O31" s="72">
        <v>2.83</v>
      </c>
      <c r="P31" s="62">
        <v>100</v>
      </c>
      <c r="Q31" s="102">
        <v>0.5</v>
      </c>
      <c r="R31" s="62">
        <v>81</v>
      </c>
      <c r="S31" s="14">
        <v>20</v>
      </c>
      <c r="T31" s="62">
        <v>80</v>
      </c>
      <c r="U31" s="14">
        <v>12</v>
      </c>
      <c r="V31" s="62">
        <v>81</v>
      </c>
      <c r="W31" s="14">
        <v>10.6</v>
      </c>
      <c r="X31" s="63">
        <f>+G31+I31+K31+M31+O31+Q31+S31+U31+W31</f>
        <v>47.93</v>
      </c>
      <c r="Y31" s="15">
        <f>X31-Q31</f>
        <v>47.43</v>
      </c>
      <c r="Z31" s="101">
        <v>7</v>
      </c>
      <c r="AA31" s="50">
        <f>Y31/Z31</f>
        <v>6.7757142857142858</v>
      </c>
      <c r="AB31" s="9">
        <v>21</v>
      </c>
      <c r="AE31" s="14">
        <v>4</v>
      </c>
      <c r="AG31" s="14">
        <v>6</v>
      </c>
      <c r="AI31" s="14">
        <f t="shared" si="1"/>
        <v>8</v>
      </c>
    </row>
    <row r="32" spans="1:37" s="2" customFormat="1" ht="16.5">
      <c r="A32" s="9">
        <f t="shared" si="0"/>
        <v>22</v>
      </c>
      <c r="B32" s="75" t="s">
        <v>97</v>
      </c>
      <c r="C32" s="76" t="s">
        <v>14</v>
      </c>
      <c r="D32" s="77">
        <f xml:space="preserve"> DATEDIF(E32,$A$7,"y")</f>
        <v>22</v>
      </c>
      <c r="E32" s="78">
        <v>36730</v>
      </c>
      <c r="F32" s="73"/>
      <c r="G32" s="72"/>
      <c r="H32" s="73"/>
      <c r="I32" s="72"/>
      <c r="J32" s="73"/>
      <c r="K32" s="72"/>
      <c r="L32" s="73"/>
      <c r="M32" s="72"/>
      <c r="N32" s="73"/>
      <c r="O32" s="72"/>
      <c r="P32" s="62">
        <v>71</v>
      </c>
      <c r="Q32" s="14">
        <v>42.5</v>
      </c>
      <c r="R32" s="62"/>
      <c r="S32" s="14"/>
      <c r="T32" s="62"/>
      <c r="U32" s="14"/>
      <c r="V32" s="62"/>
      <c r="W32" s="14"/>
      <c r="X32" s="63">
        <f>+G32+I32+K32+M32+O32+Q32+S32+U32+W32</f>
        <v>42.5</v>
      </c>
      <c r="Y32" s="15">
        <f>X32</f>
        <v>42.5</v>
      </c>
      <c r="Z32" s="101">
        <v>7</v>
      </c>
      <c r="AA32" s="50">
        <f>Y32/Z32</f>
        <v>6.0714285714285712</v>
      </c>
      <c r="AB32" s="9">
        <v>22</v>
      </c>
      <c r="AE32" s="14">
        <v>3.5</v>
      </c>
      <c r="AG32" s="14">
        <v>5.25</v>
      </c>
      <c r="AI32" s="14">
        <f t="shared" si="1"/>
        <v>7</v>
      </c>
    </row>
    <row r="33" spans="1:35" s="2" customFormat="1" ht="16.5">
      <c r="A33" s="9">
        <f t="shared" si="0"/>
        <v>23</v>
      </c>
      <c r="B33" s="95" t="s">
        <v>236</v>
      </c>
      <c r="C33" s="96" t="s">
        <v>12</v>
      </c>
      <c r="D33" s="97">
        <f xml:space="preserve"> DATEDIF(E33,$A$7,"y")</f>
        <v>15</v>
      </c>
      <c r="E33" s="98">
        <v>39205</v>
      </c>
      <c r="F33" s="73">
        <v>98</v>
      </c>
      <c r="G33" s="102">
        <v>0.5</v>
      </c>
      <c r="H33" s="73">
        <v>83</v>
      </c>
      <c r="I33" s="72">
        <v>7.25</v>
      </c>
      <c r="J33" s="73">
        <v>91</v>
      </c>
      <c r="K33" s="72">
        <v>0.5</v>
      </c>
      <c r="L33" s="73">
        <v>176</v>
      </c>
      <c r="M33" s="72">
        <v>5.25</v>
      </c>
      <c r="N33" s="73">
        <v>88</v>
      </c>
      <c r="O33" s="72">
        <v>5</v>
      </c>
      <c r="P33" s="62">
        <v>79</v>
      </c>
      <c r="Q33" s="14">
        <v>5.5</v>
      </c>
      <c r="R33" s="62">
        <v>87</v>
      </c>
      <c r="S33" s="14">
        <v>4.75</v>
      </c>
      <c r="T33" s="62">
        <v>91</v>
      </c>
      <c r="U33" s="102">
        <v>3</v>
      </c>
      <c r="V33" s="62">
        <v>81</v>
      </c>
      <c r="W33" s="14">
        <v>10.6</v>
      </c>
      <c r="X33" s="63">
        <f>+G33+I33+K33+M33+O33+Q33+S33+U33+W33</f>
        <v>42.35</v>
      </c>
      <c r="Y33" s="15">
        <f>X33-G33-U33</f>
        <v>38.85</v>
      </c>
      <c r="Z33" s="101">
        <v>7</v>
      </c>
      <c r="AA33" s="50">
        <f>Y33/Z33</f>
        <v>5.55</v>
      </c>
      <c r="AB33" s="9">
        <v>23</v>
      </c>
      <c r="AE33" s="14">
        <v>3</v>
      </c>
      <c r="AG33" s="14">
        <v>4.5</v>
      </c>
      <c r="AI33" s="14">
        <f t="shared" si="1"/>
        <v>6</v>
      </c>
    </row>
    <row r="34" spans="1:35" s="2" customFormat="1" ht="16.5">
      <c r="A34" s="9">
        <f t="shared" si="0"/>
        <v>24</v>
      </c>
      <c r="B34" s="95" t="s">
        <v>293</v>
      </c>
      <c r="C34" s="96" t="s">
        <v>13</v>
      </c>
      <c r="D34" s="97">
        <f xml:space="preserve"> DATEDIF(E34,$A$7,"y")</f>
        <v>14</v>
      </c>
      <c r="E34" s="98">
        <v>39791</v>
      </c>
      <c r="F34" s="73">
        <v>86</v>
      </c>
      <c r="G34" s="72">
        <v>5</v>
      </c>
      <c r="H34" s="73">
        <v>85</v>
      </c>
      <c r="I34" s="72">
        <v>5.5</v>
      </c>
      <c r="J34" s="73">
        <v>85</v>
      </c>
      <c r="K34" s="72">
        <v>4.5</v>
      </c>
      <c r="L34" s="73">
        <v>171</v>
      </c>
      <c r="M34" s="72">
        <v>10.130000000000001</v>
      </c>
      <c r="N34" s="73">
        <v>90</v>
      </c>
      <c r="O34" s="102">
        <v>2.83</v>
      </c>
      <c r="P34" s="62"/>
      <c r="Q34" s="14"/>
      <c r="R34" s="62">
        <v>91</v>
      </c>
      <c r="S34" s="14">
        <v>1</v>
      </c>
      <c r="T34" s="62">
        <v>84</v>
      </c>
      <c r="U34" s="14">
        <v>7</v>
      </c>
      <c r="V34" s="62">
        <v>85</v>
      </c>
      <c r="W34" s="14">
        <v>5.5</v>
      </c>
      <c r="X34" s="63">
        <f>+G34+I34+K34+M34+O34+Q34+S34+U34+W34</f>
        <v>41.46</v>
      </c>
      <c r="Y34" s="15">
        <f>X34-O34</f>
        <v>38.630000000000003</v>
      </c>
      <c r="Z34" s="101">
        <v>7</v>
      </c>
      <c r="AA34" s="50">
        <f>Y34/Z34</f>
        <v>5.5185714285714287</v>
      </c>
      <c r="AB34" s="9">
        <v>24</v>
      </c>
      <c r="AE34" s="14">
        <v>2</v>
      </c>
      <c r="AG34" s="14">
        <v>3</v>
      </c>
      <c r="AI34" s="14">
        <f t="shared" si="1"/>
        <v>4</v>
      </c>
    </row>
    <row r="35" spans="1:35" s="2" customFormat="1" ht="16.5">
      <c r="A35" s="9">
        <f t="shared" si="0"/>
        <v>25</v>
      </c>
      <c r="B35" s="75" t="s">
        <v>109</v>
      </c>
      <c r="C35" s="76" t="s">
        <v>48</v>
      </c>
      <c r="D35" s="77">
        <f xml:space="preserve"> DATEDIF(E35,$A$7,"y")</f>
        <v>19</v>
      </c>
      <c r="E35" s="78">
        <v>37832</v>
      </c>
      <c r="F35" s="73">
        <v>84</v>
      </c>
      <c r="G35" s="72">
        <v>7.5</v>
      </c>
      <c r="H35" s="73"/>
      <c r="I35" s="72"/>
      <c r="J35" s="73">
        <v>77</v>
      </c>
      <c r="K35" s="72">
        <v>27</v>
      </c>
      <c r="L35" s="73"/>
      <c r="M35" s="72"/>
      <c r="N35" s="73"/>
      <c r="O35" s="72"/>
      <c r="P35" s="62"/>
      <c r="Q35" s="14"/>
      <c r="R35" s="62"/>
      <c r="S35" s="14"/>
      <c r="T35" s="62"/>
      <c r="U35" s="14"/>
      <c r="V35" s="62"/>
      <c r="W35" s="14"/>
      <c r="X35" s="63">
        <f>+G35+I35+K35+M35+O35+Q35+S35+U35+W35</f>
        <v>34.5</v>
      </c>
      <c r="Y35" s="15">
        <f>X35</f>
        <v>34.5</v>
      </c>
      <c r="Z35" s="101">
        <v>7</v>
      </c>
      <c r="AA35" s="50">
        <f>Y35/Z35</f>
        <v>4.9285714285714288</v>
      </c>
      <c r="AB35" s="9">
        <v>25</v>
      </c>
      <c r="AE35" s="14">
        <v>1</v>
      </c>
      <c r="AG35" s="14">
        <v>1.5</v>
      </c>
      <c r="AI35" s="14">
        <f t="shared" si="1"/>
        <v>2</v>
      </c>
    </row>
    <row r="36" spans="1:35" s="2" customFormat="1" ht="16.5">
      <c r="A36" s="9">
        <f t="shared" si="0"/>
        <v>26</v>
      </c>
      <c r="B36" s="66" t="s">
        <v>211</v>
      </c>
      <c r="C36" s="67" t="s">
        <v>12</v>
      </c>
      <c r="D36" s="61">
        <f xml:space="preserve"> DATEDIF(E36,$A$7,"y")</f>
        <v>16</v>
      </c>
      <c r="E36" s="68">
        <v>38848</v>
      </c>
      <c r="F36" s="73"/>
      <c r="G36" s="72"/>
      <c r="H36" s="73">
        <v>92</v>
      </c>
      <c r="I36" s="72">
        <v>0.5</v>
      </c>
      <c r="J36" s="73">
        <v>93</v>
      </c>
      <c r="K36" s="72">
        <v>0.5</v>
      </c>
      <c r="L36" s="73">
        <v>172</v>
      </c>
      <c r="M36" s="72">
        <v>8.6300000000000008</v>
      </c>
      <c r="N36" s="73">
        <v>84</v>
      </c>
      <c r="O36" s="72">
        <v>8.6300000000000008</v>
      </c>
      <c r="P36" s="62"/>
      <c r="Q36" s="14"/>
      <c r="R36" s="62"/>
      <c r="S36" s="14"/>
      <c r="T36" s="62">
        <v>81</v>
      </c>
      <c r="U36" s="14">
        <v>9.5</v>
      </c>
      <c r="V36" s="62">
        <v>83</v>
      </c>
      <c r="W36" s="14">
        <v>6.5</v>
      </c>
      <c r="X36" s="63">
        <f>+G36+I36+K36+M36+O36+Q36+S36+U36+W36</f>
        <v>34.260000000000005</v>
      </c>
      <c r="Y36" s="15">
        <f>X36</f>
        <v>34.260000000000005</v>
      </c>
      <c r="Z36" s="101">
        <v>7</v>
      </c>
      <c r="AA36" s="50">
        <f>Y36/Z36</f>
        <v>4.894285714285715</v>
      </c>
      <c r="AB36" s="9">
        <v>26</v>
      </c>
    </row>
    <row r="37" spans="1:35" s="2" customFormat="1" ht="16.5">
      <c r="A37" s="9">
        <f t="shared" si="0"/>
        <v>27</v>
      </c>
      <c r="B37" s="95" t="s">
        <v>253</v>
      </c>
      <c r="C37" s="96" t="s">
        <v>157</v>
      </c>
      <c r="D37" s="97">
        <f xml:space="preserve"> DATEDIF(E37,$A$7,"y")</f>
        <v>15</v>
      </c>
      <c r="E37" s="98">
        <v>39213</v>
      </c>
      <c r="F37" s="73">
        <v>90</v>
      </c>
      <c r="G37" s="72">
        <v>1.5</v>
      </c>
      <c r="H37" s="73">
        <v>91</v>
      </c>
      <c r="I37" s="102">
        <v>0.5</v>
      </c>
      <c r="J37" s="73">
        <v>86</v>
      </c>
      <c r="K37" s="72">
        <v>3.75</v>
      </c>
      <c r="L37" s="73">
        <v>179</v>
      </c>
      <c r="M37" s="72">
        <v>3</v>
      </c>
      <c r="N37" s="73">
        <v>90</v>
      </c>
      <c r="O37" s="72">
        <v>2.83</v>
      </c>
      <c r="P37" s="62">
        <v>77</v>
      </c>
      <c r="Q37" s="14">
        <v>7.75</v>
      </c>
      <c r="R37" s="62">
        <v>86</v>
      </c>
      <c r="S37" s="14">
        <v>6.75</v>
      </c>
      <c r="T37" s="62">
        <v>90</v>
      </c>
      <c r="U37" s="102">
        <v>3.75</v>
      </c>
      <c r="V37" s="62">
        <v>82</v>
      </c>
      <c r="W37" s="14">
        <v>7.25</v>
      </c>
      <c r="X37" s="63">
        <f>+G37+I37+K37+M37+O37+Q37+S37+U37+W37</f>
        <v>37.08</v>
      </c>
      <c r="Y37" s="15">
        <f>X37-I37-U37</f>
        <v>32.83</v>
      </c>
      <c r="Z37" s="101">
        <v>7</v>
      </c>
      <c r="AA37" s="50">
        <f>Y37/Z37</f>
        <v>4.6899999999999995</v>
      </c>
      <c r="AB37" s="9">
        <v>27</v>
      </c>
    </row>
    <row r="38" spans="1:35" s="2" customFormat="1" ht="16.5">
      <c r="A38" s="9">
        <f t="shared" si="0"/>
        <v>28</v>
      </c>
      <c r="B38" s="95" t="s">
        <v>292</v>
      </c>
      <c r="C38" s="96" t="s">
        <v>16</v>
      </c>
      <c r="D38" s="97">
        <f xml:space="preserve"> DATEDIF(E38,$A$7,"y")</f>
        <v>14</v>
      </c>
      <c r="E38" s="98">
        <v>39689</v>
      </c>
      <c r="F38" s="73">
        <v>99</v>
      </c>
      <c r="G38" s="102">
        <v>0.5</v>
      </c>
      <c r="H38" s="73">
        <v>85</v>
      </c>
      <c r="I38" s="72">
        <v>5.5</v>
      </c>
      <c r="J38" s="73">
        <v>94</v>
      </c>
      <c r="K38" s="72">
        <v>0.5</v>
      </c>
      <c r="L38" s="73">
        <v>187</v>
      </c>
      <c r="M38" s="72">
        <v>1</v>
      </c>
      <c r="N38" s="73">
        <v>87</v>
      </c>
      <c r="O38" s="72">
        <v>6</v>
      </c>
      <c r="P38" s="62">
        <v>85</v>
      </c>
      <c r="Q38" s="102">
        <v>1</v>
      </c>
      <c r="R38" s="62">
        <v>86</v>
      </c>
      <c r="S38" s="14">
        <v>6.75</v>
      </c>
      <c r="T38" s="62">
        <v>88</v>
      </c>
      <c r="U38" s="14">
        <v>4.75</v>
      </c>
      <c r="V38" s="62">
        <v>84</v>
      </c>
      <c r="W38" s="14">
        <v>6</v>
      </c>
      <c r="X38" s="63">
        <f>+G38+I38+K38+M38+O38+Q38+S38+U38+W38</f>
        <v>32</v>
      </c>
      <c r="Y38" s="15">
        <f>X38-G38-Q38</f>
        <v>30.5</v>
      </c>
      <c r="Z38" s="101">
        <v>7</v>
      </c>
      <c r="AA38" s="50">
        <f>Y38/Z38</f>
        <v>4.3571428571428568</v>
      </c>
      <c r="AB38" s="9">
        <v>28</v>
      </c>
    </row>
    <row r="39" spans="1:35" s="2" customFormat="1" ht="16.5">
      <c r="A39" s="9">
        <f t="shared" si="0"/>
        <v>29</v>
      </c>
      <c r="B39" s="75" t="s">
        <v>239</v>
      </c>
      <c r="C39" s="76" t="s">
        <v>157</v>
      </c>
      <c r="D39" s="77">
        <f xml:space="preserve"> DATEDIF(E39,$A$7,"y")</f>
        <v>20</v>
      </c>
      <c r="E39" s="78">
        <v>37346</v>
      </c>
      <c r="F39" s="73"/>
      <c r="G39" s="72"/>
      <c r="H39" s="73">
        <v>86</v>
      </c>
      <c r="I39" s="72">
        <v>4</v>
      </c>
      <c r="J39" s="73">
        <v>89</v>
      </c>
      <c r="K39" s="72">
        <v>0.5</v>
      </c>
      <c r="L39" s="73">
        <v>168</v>
      </c>
      <c r="M39" s="72">
        <v>14.25</v>
      </c>
      <c r="N39" s="73">
        <v>96</v>
      </c>
      <c r="O39" s="72">
        <v>0.5</v>
      </c>
      <c r="P39" s="62">
        <v>91</v>
      </c>
      <c r="Q39" s="102">
        <v>0.5</v>
      </c>
      <c r="R39" s="62">
        <v>88</v>
      </c>
      <c r="S39" s="14">
        <v>3.5</v>
      </c>
      <c r="T39" s="62">
        <v>90</v>
      </c>
      <c r="U39" s="14">
        <v>3.75</v>
      </c>
      <c r="V39" s="62">
        <v>90</v>
      </c>
      <c r="W39" s="14">
        <v>3.5</v>
      </c>
      <c r="X39" s="63">
        <f>+G39+I39+K39+M39+O39+Q39+S39+U39+W39</f>
        <v>30.5</v>
      </c>
      <c r="Y39" s="15">
        <f>X39-Q39</f>
        <v>30</v>
      </c>
      <c r="Z39" s="101">
        <v>7</v>
      </c>
      <c r="AA39" s="50">
        <f>Y39/Z39</f>
        <v>4.2857142857142856</v>
      </c>
      <c r="AB39" s="9">
        <v>29</v>
      </c>
    </row>
    <row r="40" spans="1:35" s="2" customFormat="1" ht="16.5">
      <c r="A40" s="9">
        <f t="shared" si="0"/>
        <v>30</v>
      </c>
      <c r="B40" s="95" t="s">
        <v>295</v>
      </c>
      <c r="C40" s="96" t="s">
        <v>13</v>
      </c>
      <c r="D40" s="97">
        <f xml:space="preserve"> DATEDIF(E40,$A$7,"y")</f>
        <v>14</v>
      </c>
      <c r="E40" s="98">
        <v>39469</v>
      </c>
      <c r="F40" s="73">
        <v>85</v>
      </c>
      <c r="G40" s="72">
        <v>6.75</v>
      </c>
      <c r="H40" s="73">
        <v>85</v>
      </c>
      <c r="I40" s="72">
        <v>5.5</v>
      </c>
      <c r="J40" s="73">
        <v>95</v>
      </c>
      <c r="K40" s="102">
        <v>0.5</v>
      </c>
      <c r="L40" s="73">
        <v>187</v>
      </c>
      <c r="M40" s="72">
        <v>1</v>
      </c>
      <c r="N40" s="73">
        <v>105</v>
      </c>
      <c r="O40" s="72">
        <v>0.5</v>
      </c>
      <c r="P40" s="62">
        <v>82</v>
      </c>
      <c r="Q40" s="14">
        <v>3.5</v>
      </c>
      <c r="R40" s="62">
        <v>90</v>
      </c>
      <c r="S40" s="14">
        <v>2.5</v>
      </c>
      <c r="T40" s="62">
        <v>81</v>
      </c>
      <c r="U40" s="14">
        <v>9.5</v>
      </c>
      <c r="V40" s="62"/>
      <c r="W40" s="14"/>
      <c r="X40" s="63">
        <f>+G40+I40+K40+M40+O40+Q40+S40+U40+W40</f>
        <v>29.75</v>
      </c>
      <c r="Y40" s="15">
        <f>X40-K40</f>
        <v>29.25</v>
      </c>
      <c r="Z40" s="101">
        <v>7</v>
      </c>
      <c r="AA40" s="50">
        <f>Y40/Z40</f>
        <v>4.1785714285714288</v>
      </c>
      <c r="AB40" s="9">
        <v>30</v>
      </c>
    </row>
    <row r="41" spans="1:35" s="2" customFormat="1" ht="16.5">
      <c r="A41" s="9">
        <f t="shared" si="0"/>
        <v>31</v>
      </c>
      <c r="B41" s="66" t="s">
        <v>184</v>
      </c>
      <c r="C41" s="67" t="s">
        <v>12</v>
      </c>
      <c r="D41" s="61">
        <f xml:space="preserve"> DATEDIF(E41,$A$7,"y")</f>
        <v>17</v>
      </c>
      <c r="E41" s="68">
        <v>38609</v>
      </c>
      <c r="F41" s="73"/>
      <c r="G41" s="72"/>
      <c r="H41" s="73">
        <v>95</v>
      </c>
      <c r="I41" s="72">
        <v>0.5</v>
      </c>
      <c r="J41" s="73">
        <v>83</v>
      </c>
      <c r="K41" s="72">
        <v>5.5</v>
      </c>
      <c r="L41" s="73">
        <v>178</v>
      </c>
      <c r="M41" s="72">
        <v>4.5</v>
      </c>
      <c r="N41" s="73">
        <v>95</v>
      </c>
      <c r="O41" s="72">
        <v>1</v>
      </c>
      <c r="P41" s="62">
        <v>85</v>
      </c>
      <c r="Q41" s="14">
        <v>1</v>
      </c>
      <c r="R41" s="62"/>
      <c r="S41" s="14"/>
      <c r="T41" s="62">
        <v>83</v>
      </c>
      <c r="U41" s="14">
        <v>7.5</v>
      </c>
      <c r="V41" s="62">
        <v>86</v>
      </c>
      <c r="W41" s="14">
        <v>5</v>
      </c>
      <c r="X41" s="63">
        <f>+G41+I41+K41+M41+O41+Q41+S41+U41+W41</f>
        <v>25</v>
      </c>
      <c r="Y41" s="15">
        <f>X41</f>
        <v>25</v>
      </c>
      <c r="Z41" s="101">
        <v>7</v>
      </c>
      <c r="AA41" s="50">
        <f>Y41/Z41</f>
        <v>3.5714285714285716</v>
      </c>
      <c r="AB41" s="9">
        <v>31</v>
      </c>
    </row>
    <row r="42" spans="1:35" s="2" customFormat="1" ht="16.5">
      <c r="A42" s="9">
        <f t="shared" si="0"/>
        <v>32</v>
      </c>
      <c r="B42" s="75" t="s">
        <v>90</v>
      </c>
      <c r="C42" s="76" t="s">
        <v>16</v>
      </c>
      <c r="D42" s="77">
        <f xml:space="preserve"> DATEDIF(E42,$A$7,"y")</f>
        <v>23</v>
      </c>
      <c r="E42" s="78">
        <v>36181</v>
      </c>
      <c r="F42" s="73"/>
      <c r="G42" s="72"/>
      <c r="H42" s="73"/>
      <c r="I42" s="72"/>
      <c r="J42" s="73"/>
      <c r="K42" s="72"/>
      <c r="L42" s="73"/>
      <c r="M42" s="72"/>
      <c r="N42" s="73"/>
      <c r="O42" s="72"/>
      <c r="P42" s="62">
        <v>72</v>
      </c>
      <c r="Q42" s="14">
        <v>24.5</v>
      </c>
      <c r="R42" s="62"/>
      <c r="S42" s="14"/>
      <c r="T42" s="62"/>
      <c r="U42" s="14"/>
      <c r="V42" s="62"/>
      <c r="W42" s="14"/>
      <c r="X42" s="63">
        <f>+G42+I42+K42+M42+O42+Q42+S42+U42+W42</f>
        <v>24.5</v>
      </c>
      <c r="Y42" s="15">
        <f>X42</f>
        <v>24.5</v>
      </c>
      <c r="Z42" s="101">
        <v>7</v>
      </c>
      <c r="AA42" s="50">
        <f>Y42/Z42</f>
        <v>3.5</v>
      </c>
      <c r="AB42" s="9">
        <v>32</v>
      </c>
    </row>
    <row r="43" spans="1:35" s="2" customFormat="1" ht="16.5">
      <c r="A43" s="9">
        <f t="shared" si="0"/>
        <v>33</v>
      </c>
      <c r="B43" s="75" t="s">
        <v>164</v>
      </c>
      <c r="C43" s="76" t="s">
        <v>13</v>
      </c>
      <c r="D43" s="77">
        <f xml:space="preserve"> DATEDIF(E43,$A$7,"y")</f>
        <v>21</v>
      </c>
      <c r="E43" s="78">
        <v>37238</v>
      </c>
      <c r="F43" s="73">
        <v>93</v>
      </c>
      <c r="G43" s="102">
        <v>0.5</v>
      </c>
      <c r="H43" s="73">
        <v>90</v>
      </c>
      <c r="I43" s="72">
        <v>1.5</v>
      </c>
      <c r="J43" s="73">
        <v>90</v>
      </c>
      <c r="K43" s="72">
        <v>0.5</v>
      </c>
      <c r="L43" s="73">
        <v>174</v>
      </c>
      <c r="M43" s="72">
        <v>7.5</v>
      </c>
      <c r="N43" s="73">
        <v>88</v>
      </c>
      <c r="O43" s="72">
        <v>5</v>
      </c>
      <c r="P43" s="62">
        <v>85</v>
      </c>
      <c r="Q43" s="14">
        <v>1</v>
      </c>
      <c r="R43" s="62">
        <v>100</v>
      </c>
      <c r="S43" s="14">
        <v>0.5</v>
      </c>
      <c r="T43" s="62"/>
      <c r="U43" s="14"/>
      <c r="V43" s="62">
        <v>82</v>
      </c>
      <c r="W43" s="14">
        <v>7.25</v>
      </c>
      <c r="X43" s="63">
        <f>+G43+I43+K43+M43+O43+Q43+S43+U43+W43</f>
        <v>23.75</v>
      </c>
      <c r="Y43" s="15">
        <f>X43-G43</f>
        <v>23.25</v>
      </c>
      <c r="Z43" s="101">
        <v>7</v>
      </c>
      <c r="AA43" s="50">
        <f>Y43/Z43</f>
        <v>3.3214285714285716</v>
      </c>
      <c r="AB43" s="9">
        <v>33</v>
      </c>
    </row>
    <row r="44" spans="1:35" s="2" customFormat="1" ht="16.5">
      <c r="A44" s="9">
        <f t="shared" si="0"/>
        <v>34</v>
      </c>
      <c r="B44" s="66" t="s">
        <v>176</v>
      </c>
      <c r="C44" s="67" t="s">
        <v>20</v>
      </c>
      <c r="D44" s="61">
        <f xml:space="preserve"> DATEDIF(E44,$A$7,"y")</f>
        <v>17</v>
      </c>
      <c r="E44" s="68">
        <v>38629</v>
      </c>
      <c r="F44" s="73">
        <v>88</v>
      </c>
      <c r="G44" s="72">
        <v>3.25</v>
      </c>
      <c r="H44" s="73">
        <v>90</v>
      </c>
      <c r="I44" s="72">
        <v>1.5</v>
      </c>
      <c r="J44" s="73"/>
      <c r="K44" s="72"/>
      <c r="L44" s="73">
        <v>175</v>
      </c>
      <c r="M44" s="72">
        <v>6.38</v>
      </c>
      <c r="N44" s="73">
        <v>85</v>
      </c>
      <c r="O44" s="72">
        <v>6.75</v>
      </c>
      <c r="P44" s="62">
        <v>92</v>
      </c>
      <c r="Q44" s="14">
        <v>0.5</v>
      </c>
      <c r="R44" s="62"/>
      <c r="S44" s="14"/>
      <c r="T44" s="62">
        <v>88</v>
      </c>
      <c r="U44" s="14">
        <v>4.75</v>
      </c>
      <c r="V44" s="62"/>
      <c r="W44" s="14"/>
      <c r="X44" s="63">
        <f>+G44+I44+K44+M44+O44+Q44+S44+U44+W44</f>
        <v>23.13</v>
      </c>
      <c r="Y44" s="15">
        <f>X44</f>
        <v>23.13</v>
      </c>
      <c r="Z44" s="101">
        <v>7</v>
      </c>
      <c r="AA44" s="50">
        <f>Y44/Z44</f>
        <v>3.3042857142857143</v>
      </c>
      <c r="AB44" s="9">
        <v>34</v>
      </c>
    </row>
    <row r="45" spans="1:35" s="2" customFormat="1" ht="16.5">
      <c r="A45" s="9">
        <f t="shared" si="0"/>
        <v>35</v>
      </c>
      <c r="B45" s="66" t="s">
        <v>199</v>
      </c>
      <c r="C45" s="67" t="s">
        <v>13</v>
      </c>
      <c r="D45" s="61">
        <f xml:space="preserve"> DATEDIF(E45,$A$7,"y")</f>
        <v>16</v>
      </c>
      <c r="E45" s="68">
        <v>38873</v>
      </c>
      <c r="F45" s="73">
        <v>91</v>
      </c>
      <c r="G45" s="102">
        <v>0.5</v>
      </c>
      <c r="H45" s="73">
        <v>87</v>
      </c>
      <c r="I45" s="72">
        <v>3</v>
      </c>
      <c r="J45" s="73">
        <v>94</v>
      </c>
      <c r="K45" s="72">
        <v>0.5</v>
      </c>
      <c r="L45" s="73">
        <v>175</v>
      </c>
      <c r="M45" s="72">
        <v>6.38</v>
      </c>
      <c r="N45" s="73">
        <v>99</v>
      </c>
      <c r="O45" s="72">
        <v>0.5</v>
      </c>
      <c r="P45" s="62">
        <v>93</v>
      </c>
      <c r="Q45" s="14">
        <v>0.5</v>
      </c>
      <c r="R45" s="62">
        <v>97</v>
      </c>
      <c r="S45" s="14">
        <v>0.5</v>
      </c>
      <c r="T45" s="62"/>
      <c r="U45" s="14"/>
      <c r="V45" s="62">
        <v>81</v>
      </c>
      <c r="W45" s="14">
        <v>10.6</v>
      </c>
      <c r="X45" s="63">
        <f>+G45+I45+K45+M45+O45+Q45+S45+U45+W45</f>
        <v>22.479999999999997</v>
      </c>
      <c r="Y45" s="15">
        <f>X45-G45</f>
        <v>21.979999999999997</v>
      </c>
      <c r="Z45" s="101">
        <v>7</v>
      </c>
      <c r="AA45" s="50">
        <f>Y45/Z45</f>
        <v>3.1399999999999997</v>
      </c>
      <c r="AB45" s="9">
        <v>35</v>
      </c>
    </row>
    <row r="46" spans="1:35" s="2" customFormat="1" ht="16.5">
      <c r="A46" s="9">
        <f t="shared" si="0"/>
        <v>36</v>
      </c>
      <c r="B46" s="95" t="s">
        <v>298</v>
      </c>
      <c r="C46" s="96" t="s">
        <v>12</v>
      </c>
      <c r="D46" s="97">
        <f xml:space="preserve"> DATEDIF(E46,$A$7,"y")</f>
        <v>14</v>
      </c>
      <c r="E46" s="98">
        <v>39638</v>
      </c>
      <c r="F46" s="73">
        <v>93</v>
      </c>
      <c r="G46" s="72">
        <v>0.5</v>
      </c>
      <c r="H46" s="73">
        <v>92</v>
      </c>
      <c r="I46" s="72">
        <v>0.5</v>
      </c>
      <c r="J46" s="73">
        <v>97</v>
      </c>
      <c r="K46" s="72">
        <v>0.5</v>
      </c>
      <c r="L46" s="73"/>
      <c r="M46" s="72"/>
      <c r="N46" s="73">
        <v>88</v>
      </c>
      <c r="O46" s="72">
        <v>5</v>
      </c>
      <c r="P46" s="62">
        <v>89</v>
      </c>
      <c r="Q46" s="102">
        <v>0.5</v>
      </c>
      <c r="R46" s="62">
        <v>87</v>
      </c>
      <c r="S46" s="14">
        <v>4.75</v>
      </c>
      <c r="T46" s="62">
        <v>86</v>
      </c>
      <c r="U46" s="14">
        <v>6</v>
      </c>
      <c r="V46" s="62">
        <v>88</v>
      </c>
      <c r="W46" s="14">
        <v>4.5</v>
      </c>
      <c r="X46" s="63">
        <f>+G46+I46+K46+M46+O46+Q46+S46+U46+W46</f>
        <v>22.25</v>
      </c>
      <c r="Y46" s="15">
        <f>X46-Q46</f>
        <v>21.75</v>
      </c>
      <c r="Z46" s="101">
        <v>7</v>
      </c>
      <c r="AA46" s="50">
        <f>Y46/Z46</f>
        <v>3.1071428571428572</v>
      </c>
      <c r="AB46" s="9">
        <v>36</v>
      </c>
    </row>
    <row r="47" spans="1:35" s="2" customFormat="1" ht="16.5">
      <c r="A47" s="9">
        <f t="shared" si="0"/>
        <v>37</v>
      </c>
      <c r="B47" s="75" t="s">
        <v>228</v>
      </c>
      <c r="C47" s="76" t="s">
        <v>13</v>
      </c>
      <c r="D47" s="77">
        <f xml:space="preserve"> DATEDIF(E47,$A$7,"y")</f>
        <v>22</v>
      </c>
      <c r="E47" s="78">
        <v>36626</v>
      </c>
      <c r="F47" s="73">
        <v>91</v>
      </c>
      <c r="G47" s="72">
        <v>0.5</v>
      </c>
      <c r="H47" s="73">
        <v>86</v>
      </c>
      <c r="I47" s="72">
        <v>4</v>
      </c>
      <c r="J47" s="73">
        <v>81</v>
      </c>
      <c r="K47" s="72">
        <v>6.5</v>
      </c>
      <c r="L47" s="73"/>
      <c r="M47" s="72"/>
      <c r="N47" s="73"/>
      <c r="O47" s="72"/>
      <c r="P47" s="62">
        <v>76</v>
      </c>
      <c r="Q47" s="14">
        <v>9.5</v>
      </c>
      <c r="R47" s="62"/>
      <c r="S47" s="14"/>
      <c r="T47" s="62"/>
      <c r="U47" s="14"/>
      <c r="V47" s="62"/>
      <c r="W47" s="14"/>
      <c r="X47" s="63">
        <f>+G47+I47+K47+M47+O47+Q47+S47+U47+W47</f>
        <v>20.5</v>
      </c>
      <c r="Y47" s="15">
        <f>X47</f>
        <v>20.5</v>
      </c>
      <c r="Z47" s="101">
        <v>7</v>
      </c>
      <c r="AA47" s="50">
        <f>Y47/Z47</f>
        <v>2.9285714285714284</v>
      </c>
      <c r="AB47" s="9">
        <v>37</v>
      </c>
    </row>
    <row r="48" spans="1:35" s="2" customFormat="1" ht="16.5">
      <c r="A48" s="9">
        <f t="shared" si="0"/>
        <v>38</v>
      </c>
      <c r="B48" s="75" t="s">
        <v>243</v>
      </c>
      <c r="C48" s="76" t="s">
        <v>13</v>
      </c>
      <c r="D48" s="77">
        <f xml:space="preserve"> DATEDIF(E48,$A$7,"y")</f>
        <v>21</v>
      </c>
      <c r="E48" s="78">
        <v>36928</v>
      </c>
      <c r="F48" s="73"/>
      <c r="G48" s="72"/>
      <c r="H48" s="73"/>
      <c r="I48" s="72"/>
      <c r="J48" s="73">
        <v>88</v>
      </c>
      <c r="K48" s="72">
        <v>1.5</v>
      </c>
      <c r="L48" s="73"/>
      <c r="M48" s="72"/>
      <c r="N48" s="73">
        <v>89</v>
      </c>
      <c r="O48" s="72">
        <v>4</v>
      </c>
      <c r="P48" s="62">
        <v>82</v>
      </c>
      <c r="Q48" s="14">
        <v>3.5</v>
      </c>
      <c r="R48" s="62">
        <v>84</v>
      </c>
      <c r="S48" s="14">
        <v>9.5</v>
      </c>
      <c r="T48" s="62"/>
      <c r="U48" s="14"/>
      <c r="V48" s="62"/>
      <c r="W48" s="14"/>
      <c r="X48" s="63">
        <f>+G48+I48+K48+M48+O48+Q48+S48+U48+W48</f>
        <v>18.5</v>
      </c>
      <c r="Y48" s="15">
        <f>X48</f>
        <v>18.5</v>
      </c>
      <c r="Z48" s="101">
        <v>7</v>
      </c>
      <c r="AA48" s="50">
        <f>Y48/Z48</f>
        <v>2.6428571428571428</v>
      </c>
      <c r="AB48" s="9">
        <v>38</v>
      </c>
    </row>
    <row r="49" spans="1:28" s="2" customFormat="1" ht="16.5">
      <c r="A49" s="9">
        <f t="shared" si="0"/>
        <v>39</v>
      </c>
      <c r="B49" s="95" t="s">
        <v>300</v>
      </c>
      <c r="C49" s="96" t="s">
        <v>12</v>
      </c>
      <c r="D49" s="97">
        <f xml:space="preserve"> DATEDIF(E49,$A$7,"y")</f>
        <v>14</v>
      </c>
      <c r="E49" s="98">
        <v>39755</v>
      </c>
      <c r="F49" s="73"/>
      <c r="G49" s="72"/>
      <c r="H49" s="73">
        <v>94</v>
      </c>
      <c r="I49" s="72">
        <v>0.5</v>
      </c>
      <c r="J49" s="73">
        <v>86</v>
      </c>
      <c r="K49" s="72">
        <v>3.75</v>
      </c>
      <c r="L49" s="73">
        <v>180</v>
      </c>
      <c r="M49" s="72">
        <v>1.5</v>
      </c>
      <c r="N49" s="73"/>
      <c r="O49" s="72"/>
      <c r="P49" s="62">
        <v>88</v>
      </c>
      <c r="Q49" s="102">
        <v>0.5</v>
      </c>
      <c r="R49" s="62">
        <v>94</v>
      </c>
      <c r="S49" s="14">
        <v>0.5</v>
      </c>
      <c r="T49" s="62">
        <v>93</v>
      </c>
      <c r="U49" s="14">
        <v>1.5</v>
      </c>
      <c r="V49" s="62">
        <v>81</v>
      </c>
      <c r="W49" s="14">
        <v>10.6</v>
      </c>
      <c r="X49" s="63">
        <f>+G49+I49+K49+M49+O49+Q49+S49+U49+W49</f>
        <v>18.850000000000001</v>
      </c>
      <c r="Y49" s="15">
        <f>X49-Q49</f>
        <v>18.350000000000001</v>
      </c>
      <c r="Z49" s="101">
        <v>7</v>
      </c>
      <c r="AA49" s="50">
        <f>Y49/Z49</f>
        <v>2.6214285714285714</v>
      </c>
      <c r="AB49" s="9">
        <v>39</v>
      </c>
    </row>
    <row r="50" spans="1:28" s="2" customFormat="1" ht="16.5">
      <c r="A50" s="9">
        <f t="shared" si="0"/>
        <v>40</v>
      </c>
      <c r="B50" s="66" t="s">
        <v>230</v>
      </c>
      <c r="C50" s="67" t="s">
        <v>12</v>
      </c>
      <c r="D50" s="61">
        <f xml:space="preserve"> DATEDIF(E50,$A$7,"y")</f>
        <v>18</v>
      </c>
      <c r="E50" s="68">
        <v>38079</v>
      </c>
      <c r="F50" s="73">
        <v>96</v>
      </c>
      <c r="G50" s="102">
        <v>0.5</v>
      </c>
      <c r="H50" s="73">
        <v>91</v>
      </c>
      <c r="I50" s="72">
        <v>0.5</v>
      </c>
      <c r="J50" s="73">
        <v>99</v>
      </c>
      <c r="K50" s="72">
        <v>0.5</v>
      </c>
      <c r="L50" s="73">
        <v>185</v>
      </c>
      <c r="M50" s="72">
        <v>1</v>
      </c>
      <c r="N50" s="73">
        <v>110</v>
      </c>
      <c r="O50" s="72">
        <v>0.5</v>
      </c>
      <c r="P50" s="62">
        <v>88</v>
      </c>
      <c r="Q50" s="14">
        <v>0.5</v>
      </c>
      <c r="R50" s="62">
        <v>86</v>
      </c>
      <c r="S50" s="14">
        <v>6.75</v>
      </c>
      <c r="T50" s="62">
        <v>85</v>
      </c>
      <c r="U50" s="14">
        <v>6.5</v>
      </c>
      <c r="V50" s="62"/>
      <c r="W50" s="14"/>
      <c r="X50" s="63">
        <f>+G50+I50+K50+M50+O50+Q50+S50+U50+W50</f>
        <v>16.75</v>
      </c>
      <c r="Y50" s="15">
        <f>X50-G50</f>
        <v>16.25</v>
      </c>
      <c r="Z50" s="101">
        <v>7</v>
      </c>
      <c r="AA50" s="50">
        <f>Y50/Z50</f>
        <v>2.3214285714285716</v>
      </c>
      <c r="AB50" s="9">
        <v>40</v>
      </c>
    </row>
    <row r="51" spans="1:28" s="2" customFormat="1" ht="16.5">
      <c r="A51" s="9">
        <f t="shared" si="0"/>
        <v>41</v>
      </c>
      <c r="B51" s="66" t="s">
        <v>246</v>
      </c>
      <c r="C51" s="67" t="s">
        <v>16</v>
      </c>
      <c r="D51" s="61">
        <f xml:space="preserve"> DATEDIF(E51,$A$7,"y")</f>
        <v>18</v>
      </c>
      <c r="E51" s="68">
        <v>38254</v>
      </c>
      <c r="F51" s="73">
        <v>113</v>
      </c>
      <c r="G51" s="72">
        <v>0.5</v>
      </c>
      <c r="H51" s="73">
        <v>86</v>
      </c>
      <c r="I51" s="72">
        <v>4</v>
      </c>
      <c r="J51" s="73">
        <v>94</v>
      </c>
      <c r="K51" s="72">
        <v>0.5</v>
      </c>
      <c r="L51" s="73">
        <v>185</v>
      </c>
      <c r="M51" s="72">
        <v>1</v>
      </c>
      <c r="N51" s="73"/>
      <c r="O51" s="72"/>
      <c r="P51" s="62">
        <v>88</v>
      </c>
      <c r="Q51" s="14">
        <v>0.5</v>
      </c>
      <c r="R51" s="62"/>
      <c r="S51" s="14"/>
      <c r="T51" s="62">
        <v>87</v>
      </c>
      <c r="U51" s="14">
        <v>5.5</v>
      </c>
      <c r="V51" s="62">
        <v>92</v>
      </c>
      <c r="W51" s="14">
        <v>3</v>
      </c>
      <c r="X51" s="63">
        <f>+G51+I51+K51+M51+O51+Q51+S51+U51+W51</f>
        <v>15</v>
      </c>
      <c r="Y51" s="15">
        <f>X51</f>
        <v>15</v>
      </c>
      <c r="Z51" s="101">
        <v>7</v>
      </c>
      <c r="AA51" s="50">
        <f>Y51/Z51</f>
        <v>2.1428571428571428</v>
      </c>
      <c r="AB51" s="9">
        <v>41</v>
      </c>
    </row>
    <row r="52" spans="1:28" s="2" customFormat="1" ht="16.5">
      <c r="A52" s="9">
        <f t="shared" si="0"/>
        <v>42</v>
      </c>
      <c r="B52" s="75" t="s">
        <v>158</v>
      </c>
      <c r="C52" s="76" t="s">
        <v>16</v>
      </c>
      <c r="D52" s="77">
        <f xml:space="preserve"> DATEDIF(E52,$A$7,"y")</f>
        <v>21</v>
      </c>
      <c r="E52" s="78">
        <v>37075</v>
      </c>
      <c r="F52" s="73"/>
      <c r="G52" s="72"/>
      <c r="H52" s="73"/>
      <c r="I52" s="72"/>
      <c r="J52" s="73"/>
      <c r="K52" s="72"/>
      <c r="L52" s="73"/>
      <c r="M52" s="72"/>
      <c r="N52" s="73"/>
      <c r="O52" s="72"/>
      <c r="P52" s="62">
        <v>74</v>
      </c>
      <c r="Q52" s="14">
        <v>14.67</v>
      </c>
      <c r="R52" s="62"/>
      <c r="S52" s="14"/>
      <c r="T52" s="62"/>
      <c r="U52" s="14"/>
      <c r="V52" s="62"/>
      <c r="W52" s="14"/>
      <c r="X52" s="63">
        <f>+G52+I52+K52+M52+O52+Q52+S52+U52+W52</f>
        <v>14.67</v>
      </c>
      <c r="Y52" s="15">
        <f>X52</f>
        <v>14.67</v>
      </c>
      <c r="Z52" s="101">
        <v>7</v>
      </c>
      <c r="AA52" s="50">
        <f>Y52/Z52</f>
        <v>2.0957142857142856</v>
      </c>
      <c r="AB52" s="9">
        <v>42</v>
      </c>
    </row>
    <row r="53" spans="1:28" s="2" customFormat="1" ht="16.5">
      <c r="A53" s="9">
        <f t="shared" si="0"/>
        <v>43</v>
      </c>
      <c r="B53" s="66" t="s">
        <v>283</v>
      </c>
      <c r="C53" s="67" t="s">
        <v>12</v>
      </c>
      <c r="D53" s="61">
        <f xml:space="preserve"> DATEDIF(E53,$A$7,"y")</f>
        <v>17</v>
      </c>
      <c r="E53" s="68">
        <v>38656</v>
      </c>
      <c r="F53" s="73">
        <v>81</v>
      </c>
      <c r="G53" s="72">
        <v>14.17</v>
      </c>
      <c r="H53" s="73"/>
      <c r="I53" s="72"/>
      <c r="J53" s="73"/>
      <c r="K53" s="72"/>
      <c r="L53" s="73"/>
      <c r="M53" s="72"/>
      <c r="N53" s="73"/>
      <c r="O53" s="72"/>
      <c r="P53" s="62"/>
      <c r="Q53" s="14"/>
      <c r="R53" s="62"/>
      <c r="S53" s="14"/>
      <c r="T53" s="62"/>
      <c r="U53" s="14"/>
      <c r="V53" s="62"/>
      <c r="W53" s="14"/>
      <c r="X53" s="63">
        <f>+G53+I53+K53+M53+O53+Q53+S53+U53+W53</f>
        <v>14.17</v>
      </c>
      <c r="Y53" s="15">
        <f>X53</f>
        <v>14.17</v>
      </c>
      <c r="Z53" s="101">
        <v>7</v>
      </c>
      <c r="AA53" s="50">
        <f>Y53/Z53</f>
        <v>2.0242857142857145</v>
      </c>
      <c r="AB53" s="9">
        <v>43</v>
      </c>
    </row>
    <row r="54" spans="1:28" s="2" customFormat="1" ht="16.5">
      <c r="A54" s="9">
        <f t="shared" si="0"/>
        <v>44</v>
      </c>
      <c r="B54" s="66" t="s">
        <v>201</v>
      </c>
      <c r="C54" s="67" t="s">
        <v>16</v>
      </c>
      <c r="D54" s="61">
        <f xml:space="preserve"> DATEDIF(E54,$A$7,"y")</f>
        <v>16</v>
      </c>
      <c r="E54" s="68">
        <v>38872</v>
      </c>
      <c r="F54" s="73">
        <v>85</v>
      </c>
      <c r="G54" s="72">
        <v>6.75</v>
      </c>
      <c r="H54" s="73"/>
      <c r="I54" s="72"/>
      <c r="J54" s="73"/>
      <c r="K54" s="72"/>
      <c r="L54" s="73"/>
      <c r="M54" s="72"/>
      <c r="N54" s="73"/>
      <c r="O54" s="72"/>
      <c r="P54" s="62">
        <v>85</v>
      </c>
      <c r="Q54" s="14">
        <v>1</v>
      </c>
      <c r="R54" s="62"/>
      <c r="S54" s="14"/>
      <c r="T54" s="62"/>
      <c r="U54" s="14"/>
      <c r="V54" s="62">
        <v>89</v>
      </c>
      <c r="W54" s="14">
        <v>4</v>
      </c>
      <c r="X54" s="63">
        <f>+G54+I54+K54+M54+O54+Q54+S54+U54+W54</f>
        <v>11.75</v>
      </c>
      <c r="Y54" s="15">
        <f>X54</f>
        <v>11.75</v>
      </c>
      <c r="Z54" s="101">
        <v>7</v>
      </c>
      <c r="AA54" s="50">
        <f>Y54/Z54</f>
        <v>1.6785714285714286</v>
      </c>
      <c r="AB54" s="9">
        <v>44</v>
      </c>
    </row>
    <row r="55" spans="1:28" s="2" customFormat="1" ht="16.5">
      <c r="A55" s="9">
        <f t="shared" si="0"/>
        <v>45</v>
      </c>
      <c r="B55" s="75" t="s">
        <v>130</v>
      </c>
      <c r="C55" s="76" t="s">
        <v>16</v>
      </c>
      <c r="D55" s="77">
        <f xml:space="preserve"> DATEDIF(E55,$A$7,"y")</f>
        <v>23</v>
      </c>
      <c r="E55" s="78">
        <v>36417</v>
      </c>
      <c r="F55" s="73"/>
      <c r="G55" s="72"/>
      <c r="H55" s="73"/>
      <c r="I55" s="72"/>
      <c r="J55" s="73"/>
      <c r="K55" s="72"/>
      <c r="L55" s="73"/>
      <c r="M55" s="72"/>
      <c r="N55" s="73"/>
      <c r="O55" s="72"/>
      <c r="P55" s="62"/>
      <c r="Q55" s="14"/>
      <c r="R55" s="62">
        <v>84</v>
      </c>
      <c r="S55" s="14">
        <v>9.5</v>
      </c>
      <c r="T55" s="62"/>
      <c r="U55" s="14"/>
      <c r="V55" s="62"/>
      <c r="W55" s="14"/>
      <c r="X55" s="63">
        <f>+G55+I55+K55+M55+O55+Q55+S55+U55+W55</f>
        <v>9.5</v>
      </c>
      <c r="Y55" s="15">
        <f>X55</f>
        <v>9.5</v>
      </c>
      <c r="Z55" s="101">
        <v>7</v>
      </c>
      <c r="AA55" s="50">
        <f>Y55/Z55</f>
        <v>1.3571428571428572</v>
      </c>
      <c r="AB55" s="9">
        <v>45</v>
      </c>
    </row>
    <row r="56" spans="1:28" s="2" customFormat="1" ht="16.5">
      <c r="A56" s="9">
        <f t="shared" si="0"/>
        <v>46</v>
      </c>
      <c r="B56" s="95" t="s">
        <v>362</v>
      </c>
      <c r="C56" s="96" t="s">
        <v>14</v>
      </c>
      <c r="D56" s="97">
        <f xml:space="preserve"> DATEDIF(E56,$A$7,"y")</f>
        <v>15</v>
      </c>
      <c r="E56" s="98">
        <v>39281</v>
      </c>
      <c r="F56" s="73"/>
      <c r="G56" s="72"/>
      <c r="H56" s="73"/>
      <c r="I56" s="72"/>
      <c r="J56" s="73"/>
      <c r="K56" s="72"/>
      <c r="L56" s="73"/>
      <c r="M56" s="72"/>
      <c r="N56" s="73"/>
      <c r="O56" s="72"/>
      <c r="P56" s="62"/>
      <c r="Q56" s="14"/>
      <c r="R56" s="62"/>
      <c r="S56" s="14"/>
      <c r="T56" s="62"/>
      <c r="U56" s="14"/>
      <c r="V56" s="62">
        <v>99</v>
      </c>
      <c r="W56" s="14">
        <v>1</v>
      </c>
      <c r="X56" s="63">
        <f>+G56+I56+K56+M56+O56+Q56+S56+U56+W56</f>
        <v>1</v>
      </c>
      <c r="Y56" s="15">
        <f>X56</f>
        <v>1</v>
      </c>
      <c r="Z56" s="180">
        <v>0.77</v>
      </c>
      <c r="AA56" s="50">
        <f>Y56/Z56</f>
        <v>1.2987012987012987</v>
      </c>
      <c r="AB56" s="9">
        <v>46</v>
      </c>
    </row>
    <row r="57" spans="1:28" s="2" customFormat="1" ht="16.5">
      <c r="A57" s="9">
        <f t="shared" si="0"/>
        <v>47</v>
      </c>
      <c r="B57" s="95" t="s">
        <v>305</v>
      </c>
      <c r="C57" s="96" t="s">
        <v>13</v>
      </c>
      <c r="D57" s="97">
        <f xml:space="preserve"> DATEDIF(E57,$A$7,"y")</f>
        <v>14</v>
      </c>
      <c r="E57" s="98">
        <v>39774</v>
      </c>
      <c r="F57" s="73">
        <v>116</v>
      </c>
      <c r="G57" s="72">
        <v>0.5</v>
      </c>
      <c r="H57" s="73"/>
      <c r="I57" s="72"/>
      <c r="J57" s="73">
        <v>107</v>
      </c>
      <c r="K57" s="72">
        <v>0.5</v>
      </c>
      <c r="L57" s="73">
        <v>215</v>
      </c>
      <c r="M57" s="72">
        <v>1</v>
      </c>
      <c r="N57" s="73">
        <v>107</v>
      </c>
      <c r="O57" s="72">
        <v>0.5</v>
      </c>
      <c r="P57" s="62">
        <v>115</v>
      </c>
      <c r="Q57" s="102">
        <v>0.5</v>
      </c>
      <c r="R57" s="62">
        <v>104</v>
      </c>
      <c r="S57" s="14">
        <v>0.5</v>
      </c>
      <c r="T57" s="62">
        <v>99</v>
      </c>
      <c r="U57" s="14">
        <v>0.5</v>
      </c>
      <c r="V57" s="62">
        <v>94</v>
      </c>
      <c r="W57" s="14">
        <v>2</v>
      </c>
      <c r="X57" s="63">
        <f>+G57+I57+K57+M57+O57+Q57+S57+U57+W57</f>
        <v>6</v>
      </c>
      <c r="Y57" s="15">
        <f>X57-Q57</f>
        <v>5.5</v>
      </c>
      <c r="Z57" s="101">
        <v>7</v>
      </c>
      <c r="AA57" s="50">
        <f>Y57/Z57</f>
        <v>0.7857142857142857</v>
      </c>
      <c r="AB57" s="9">
        <v>47</v>
      </c>
    </row>
    <row r="58" spans="1:28" s="2" customFormat="1" ht="16.5">
      <c r="A58" s="9">
        <f t="shared" si="0"/>
        <v>48</v>
      </c>
      <c r="B58" s="75" t="s">
        <v>235</v>
      </c>
      <c r="C58" s="76" t="s">
        <v>14</v>
      </c>
      <c r="D58" s="77">
        <f xml:space="preserve"> DATEDIF(E58,$A$7,"y")</f>
        <v>22</v>
      </c>
      <c r="E58" s="78">
        <v>36734</v>
      </c>
      <c r="F58" s="73">
        <v>88</v>
      </c>
      <c r="G58" s="72">
        <v>3.25</v>
      </c>
      <c r="H58" s="73">
        <v>97</v>
      </c>
      <c r="I58" s="72">
        <v>0.5</v>
      </c>
      <c r="J58" s="73">
        <v>92</v>
      </c>
      <c r="K58" s="72">
        <v>0.5</v>
      </c>
      <c r="L58" s="73">
        <v>191</v>
      </c>
      <c r="M58" s="72">
        <v>1</v>
      </c>
      <c r="N58" s="73"/>
      <c r="O58" s="72"/>
      <c r="P58" s="62"/>
      <c r="Q58" s="14"/>
      <c r="R58" s="62"/>
      <c r="S58" s="14"/>
      <c r="T58" s="62"/>
      <c r="U58" s="14"/>
      <c r="V58" s="62"/>
      <c r="W58" s="14"/>
      <c r="X58" s="63">
        <f>+G58+I58+K58+M58+O58+Q58+S58+U58+W58</f>
        <v>5.25</v>
      </c>
      <c r="Y58" s="15">
        <f>X58</f>
        <v>5.25</v>
      </c>
      <c r="Z58" s="101">
        <v>7</v>
      </c>
      <c r="AA58" s="50">
        <f>Y58/Z58</f>
        <v>0.75</v>
      </c>
      <c r="AB58" s="9">
        <v>48</v>
      </c>
    </row>
    <row r="59" spans="1:28" s="2" customFormat="1" ht="16.5">
      <c r="A59" s="9">
        <f t="shared" si="0"/>
        <v>49</v>
      </c>
      <c r="B59" s="95" t="s">
        <v>309</v>
      </c>
      <c r="C59" s="96" t="s">
        <v>12</v>
      </c>
      <c r="D59" s="97">
        <f xml:space="preserve"> DATEDIF(E59,$A$7,"y")</f>
        <v>14</v>
      </c>
      <c r="E59" s="98">
        <v>39785</v>
      </c>
      <c r="F59" s="73"/>
      <c r="G59" s="72"/>
      <c r="H59" s="73">
        <v>114</v>
      </c>
      <c r="I59" s="72">
        <v>0.5</v>
      </c>
      <c r="J59" s="73">
        <v>107</v>
      </c>
      <c r="K59" s="72">
        <v>0.5</v>
      </c>
      <c r="L59" s="73">
        <v>211</v>
      </c>
      <c r="M59" s="72">
        <v>1</v>
      </c>
      <c r="N59" s="73">
        <v>107</v>
      </c>
      <c r="O59" s="72">
        <v>0.5</v>
      </c>
      <c r="P59" s="62">
        <v>101</v>
      </c>
      <c r="Q59" s="102">
        <v>0.5</v>
      </c>
      <c r="R59" s="62">
        <v>118</v>
      </c>
      <c r="S59" s="14">
        <v>0.5</v>
      </c>
      <c r="T59" s="62">
        <v>119</v>
      </c>
      <c r="U59" s="14">
        <v>0.5</v>
      </c>
      <c r="V59" s="62">
        <v>99</v>
      </c>
      <c r="W59" s="14">
        <v>1</v>
      </c>
      <c r="X59" s="63">
        <f>+G59+I59+K59+M59+O59+Q59+S59+U59+W59</f>
        <v>5</v>
      </c>
      <c r="Y59" s="15">
        <f>X59-Q59</f>
        <v>4.5</v>
      </c>
      <c r="Z59" s="101">
        <v>7</v>
      </c>
      <c r="AA59" s="50">
        <f>Y59/Z59</f>
        <v>0.6428571428571429</v>
      </c>
      <c r="AB59" s="9">
        <v>49</v>
      </c>
    </row>
    <row r="60" spans="1:28" s="2" customFormat="1" ht="16.5">
      <c r="A60" s="9">
        <f t="shared" si="0"/>
        <v>49</v>
      </c>
      <c r="B60" s="95" t="s">
        <v>226</v>
      </c>
      <c r="C60" s="96" t="s">
        <v>15</v>
      </c>
      <c r="D60" s="97">
        <f xml:space="preserve"> DATEDIF(E60,$A$7,"y")</f>
        <v>15</v>
      </c>
      <c r="E60" s="98">
        <v>39381</v>
      </c>
      <c r="F60" s="73">
        <v>104</v>
      </c>
      <c r="G60" s="72">
        <v>0.5</v>
      </c>
      <c r="H60" s="73">
        <v>99</v>
      </c>
      <c r="I60" s="72">
        <v>0.5</v>
      </c>
      <c r="J60" s="73">
        <v>87</v>
      </c>
      <c r="K60" s="72">
        <v>3</v>
      </c>
      <c r="L60" s="73"/>
      <c r="M60" s="72"/>
      <c r="N60" s="73"/>
      <c r="O60" s="72"/>
      <c r="P60" s="62">
        <v>103</v>
      </c>
      <c r="Q60" s="14">
        <v>0.5</v>
      </c>
      <c r="R60" s="62"/>
      <c r="S60" s="14"/>
      <c r="T60" s="62"/>
      <c r="U60" s="14"/>
      <c r="V60" s="62"/>
      <c r="W60" s="14"/>
      <c r="X60" s="63">
        <f>+G60+I60+K60+M60+O60+Q60+S60+U60+W60</f>
        <v>4.5</v>
      </c>
      <c r="Y60" s="15">
        <f>X60</f>
        <v>4.5</v>
      </c>
      <c r="Z60" s="101">
        <v>7</v>
      </c>
      <c r="AA60" s="50">
        <f>Y60/Z60</f>
        <v>0.6428571428571429</v>
      </c>
      <c r="AB60" s="9">
        <v>49</v>
      </c>
    </row>
    <row r="61" spans="1:28" s="2" customFormat="1" ht="16.5">
      <c r="A61" s="9">
        <f t="shared" si="0"/>
        <v>51</v>
      </c>
      <c r="B61" s="95" t="s">
        <v>326</v>
      </c>
      <c r="C61" s="96" t="s">
        <v>327</v>
      </c>
      <c r="D61" s="97">
        <f xml:space="preserve"> DATEDIF(E61,$A$7,"y")</f>
        <v>14</v>
      </c>
      <c r="E61" s="98">
        <v>39777</v>
      </c>
      <c r="F61" s="73"/>
      <c r="G61" s="72"/>
      <c r="H61" s="73">
        <v>103</v>
      </c>
      <c r="I61" s="72">
        <v>0.5</v>
      </c>
      <c r="J61" s="73">
        <v>102</v>
      </c>
      <c r="K61" s="72">
        <v>0.5</v>
      </c>
      <c r="L61" s="73"/>
      <c r="M61" s="72"/>
      <c r="N61" s="73">
        <v>108</v>
      </c>
      <c r="O61" s="72">
        <v>0.5</v>
      </c>
      <c r="P61" s="62"/>
      <c r="Q61" s="14"/>
      <c r="R61" s="62"/>
      <c r="S61" s="14"/>
      <c r="T61" s="62">
        <v>93</v>
      </c>
      <c r="U61" s="14">
        <v>1.5</v>
      </c>
      <c r="V61" s="62">
        <v>110</v>
      </c>
      <c r="W61" s="14">
        <v>0.5</v>
      </c>
      <c r="X61" s="63">
        <f>+G61+I61+K61+M61+O61+Q61+S61+U61+W61</f>
        <v>3.5</v>
      </c>
      <c r="Y61" s="15">
        <f>X61</f>
        <v>3.5</v>
      </c>
      <c r="Z61" s="101">
        <v>7</v>
      </c>
      <c r="AA61" s="50">
        <f>Y61/Z61</f>
        <v>0.5</v>
      </c>
      <c r="AB61" s="9">
        <v>51</v>
      </c>
    </row>
    <row r="62" spans="1:28" s="2" customFormat="1" ht="16.5">
      <c r="A62" s="9">
        <f t="shared" si="0"/>
        <v>51</v>
      </c>
      <c r="B62" s="66" t="s">
        <v>211</v>
      </c>
      <c r="C62" s="67" t="s">
        <v>12</v>
      </c>
      <c r="D62" s="61">
        <f xml:space="preserve"> DATEDIF(E62,$A$7,"y")</f>
        <v>16</v>
      </c>
      <c r="E62" s="68">
        <v>38848</v>
      </c>
      <c r="F62" s="73">
        <v>98</v>
      </c>
      <c r="G62" s="72">
        <v>0.5</v>
      </c>
      <c r="H62" s="73"/>
      <c r="I62" s="72"/>
      <c r="J62" s="73"/>
      <c r="K62" s="72"/>
      <c r="L62" s="73"/>
      <c r="M62" s="72"/>
      <c r="N62" s="73"/>
      <c r="O62" s="72"/>
      <c r="P62" s="62">
        <v>90</v>
      </c>
      <c r="Q62" s="14">
        <v>0.5</v>
      </c>
      <c r="R62" s="62">
        <v>90</v>
      </c>
      <c r="S62" s="14">
        <v>2.5</v>
      </c>
      <c r="T62" s="62"/>
      <c r="U62" s="14"/>
      <c r="V62" s="62"/>
      <c r="W62" s="14"/>
      <c r="X62" s="63">
        <f>+G62+I62+K62+M62+O62+Q62+S62+U62+W62</f>
        <v>3.5</v>
      </c>
      <c r="Y62" s="15">
        <f>X62</f>
        <v>3.5</v>
      </c>
      <c r="Z62" s="101">
        <v>7</v>
      </c>
      <c r="AA62" s="50">
        <f>Y62/Z62</f>
        <v>0.5</v>
      </c>
      <c r="AB62" s="9">
        <v>51</v>
      </c>
    </row>
    <row r="63" spans="1:28" s="2" customFormat="1" ht="16.5">
      <c r="A63" s="9">
        <f t="shared" si="0"/>
        <v>53</v>
      </c>
      <c r="B63" s="66" t="s">
        <v>257</v>
      </c>
      <c r="C63" s="67" t="s">
        <v>16</v>
      </c>
      <c r="D63" s="61">
        <f xml:space="preserve"> DATEDIF(E63,$A$7,"y")</f>
        <v>16</v>
      </c>
      <c r="E63" s="68">
        <v>39011</v>
      </c>
      <c r="F63" s="73">
        <v>158</v>
      </c>
      <c r="G63" s="72">
        <v>0.5</v>
      </c>
      <c r="H63" s="73">
        <v>126</v>
      </c>
      <c r="I63" s="72">
        <v>0.5</v>
      </c>
      <c r="J63" s="73"/>
      <c r="K63" s="72"/>
      <c r="L63" s="73"/>
      <c r="M63" s="72"/>
      <c r="N63" s="73"/>
      <c r="O63" s="72"/>
      <c r="P63" s="62">
        <v>125</v>
      </c>
      <c r="Q63" s="14">
        <v>0.5</v>
      </c>
      <c r="R63" s="62">
        <v>122</v>
      </c>
      <c r="S63" s="14">
        <v>0.5</v>
      </c>
      <c r="T63" s="62"/>
      <c r="U63" s="14"/>
      <c r="V63" s="62">
        <v>120</v>
      </c>
      <c r="W63" s="14">
        <v>0.5</v>
      </c>
      <c r="X63" s="63">
        <f>+G63+I63+K63+M63+O63+Q63+S63+U63+W63</f>
        <v>2.5</v>
      </c>
      <c r="Y63" s="15">
        <f>X63</f>
        <v>2.5</v>
      </c>
      <c r="Z63" s="101">
        <v>7</v>
      </c>
      <c r="AA63" s="50">
        <f>Y63/Z63</f>
        <v>0.35714285714285715</v>
      </c>
      <c r="AB63" s="9">
        <v>53</v>
      </c>
    </row>
    <row r="64" spans="1:28" s="2" customFormat="1" ht="16.5">
      <c r="A64" s="9">
        <f t="shared" si="0"/>
        <v>54</v>
      </c>
      <c r="B64" s="95" t="s">
        <v>358</v>
      </c>
      <c r="C64" s="96" t="s">
        <v>31</v>
      </c>
      <c r="D64" s="97">
        <f xml:space="preserve"> DATEDIF(E64,$A$7,"y")</f>
        <v>14</v>
      </c>
      <c r="E64" s="98">
        <v>39709</v>
      </c>
      <c r="F64" s="73"/>
      <c r="G64" s="72"/>
      <c r="H64" s="73"/>
      <c r="I64" s="72"/>
      <c r="J64" s="73"/>
      <c r="K64" s="72"/>
      <c r="L64" s="73"/>
      <c r="M64" s="72"/>
      <c r="N64" s="73"/>
      <c r="O64" s="72"/>
      <c r="P64" s="62"/>
      <c r="Q64" s="14"/>
      <c r="R64" s="62"/>
      <c r="S64" s="14"/>
      <c r="T64" s="62">
        <v>119</v>
      </c>
      <c r="U64" s="14">
        <v>0.5</v>
      </c>
      <c r="V64" s="62"/>
      <c r="W64" s="14"/>
      <c r="X64" s="63">
        <f>+G64+I64+K64+M64+O64+Q64+S64+U64+W64</f>
        <v>0.5</v>
      </c>
      <c r="Y64" s="15">
        <f>X64</f>
        <v>0.5</v>
      </c>
      <c r="Z64" s="106">
        <v>1.55</v>
      </c>
      <c r="AA64" s="50">
        <f>Y64/Z64</f>
        <v>0.32258064516129031</v>
      </c>
      <c r="AB64" s="9">
        <v>54</v>
      </c>
    </row>
    <row r="65" spans="1:35" s="2" customFormat="1" ht="16.5">
      <c r="A65" s="9">
        <f t="shared" si="0"/>
        <v>55</v>
      </c>
      <c r="B65" s="66" t="s">
        <v>129</v>
      </c>
      <c r="C65" s="67" t="s">
        <v>11</v>
      </c>
      <c r="D65" s="61">
        <f xml:space="preserve"> DATEDIF(E65,$A$7,"y")</f>
        <v>18</v>
      </c>
      <c r="E65" s="68">
        <v>38291</v>
      </c>
      <c r="F65" s="73">
        <v>107</v>
      </c>
      <c r="G65" s="72">
        <v>0.5</v>
      </c>
      <c r="H65" s="73">
        <v>95</v>
      </c>
      <c r="I65" s="72">
        <v>0.5</v>
      </c>
      <c r="J65" s="73"/>
      <c r="K65" s="72"/>
      <c r="L65" s="73">
        <v>194</v>
      </c>
      <c r="M65" s="72">
        <v>1</v>
      </c>
      <c r="N65" s="73"/>
      <c r="O65" s="72"/>
      <c r="P65" s="62"/>
      <c r="Q65" s="14"/>
      <c r="R65" s="62"/>
      <c r="S65" s="14"/>
      <c r="T65" s="62"/>
      <c r="U65" s="14"/>
      <c r="V65" s="62"/>
      <c r="W65" s="14"/>
      <c r="X65" s="63">
        <f>+G65+I65+K65+M65+O65+Q65+S65+U65+W65</f>
        <v>2</v>
      </c>
      <c r="Y65" s="15">
        <f>X65</f>
        <v>2</v>
      </c>
      <c r="Z65" s="101">
        <v>7</v>
      </c>
      <c r="AA65" s="50">
        <f>Y65/Z65</f>
        <v>0.2857142857142857</v>
      </c>
      <c r="AB65" s="9">
        <v>55</v>
      </c>
    </row>
    <row r="66" spans="1:35" s="2" customFormat="1" ht="16.5">
      <c r="A66" s="9">
        <f t="shared" si="0"/>
        <v>55</v>
      </c>
      <c r="B66" s="95" t="s">
        <v>296</v>
      </c>
      <c r="C66" s="96" t="s">
        <v>15</v>
      </c>
      <c r="D66" s="97">
        <f xml:space="preserve"> DATEDIF(E66,$A$7,"y")</f>
        <v>14</v>
      </c>
      <c r="E66" s="98">
        <v>39499</v>
      </c>
      <c r="F66" s="73">
        <v>90</v>
      </c>
      <c r="G66" s="72">
        <v>1.5</v>
      </c>
      <c r="H66" s="73"/>
      <c r="I66" s="72"/>
      <c r="J66" s="73">
        <v>94</v>
      </c>
      <c r="K66" s="72">
        <v>0.5</v>
      </c>
      <c r="L66" s="73"/>
      <c r="M66" s="72"/>
      <c r="N66" s="73"/>
      <c r="O66" s="72"/>
      <c r="P66" s="62"/>
      <c r="Q66" s="14"/>
      <c r="R66" s="62"/>
      <c r="S66" s="14"/>
      <c r="T66" s="62"/>
      <c r="U66" s="14"/>
      <c r="V66" s="62"/>
      <c r="W66" s="14"/>
      <c r="X66" s="63">
        <f>+G66+I66+K66+M66+O66+Q66+S66+U66+W66</f>
        <v>2</v>
      </c>
      <c r="Y66" s="15">
        <f>X66</f>
        <v>2</v>
      </c>
      <c r="Z66" s="101">
        <v>7</v>
      </c>
      <c r="AA66" s="50">
        <f>Y66/Z66</f>
        <v>0.2857142857142857</v>
      </c>
      <c r="AB66" s="9">
        <v>55</v>
      </c>
    </row>
    <row r="67" spans="1:35" s="2" customFormat="1" ht="16.5">
      <c r="A67" s="9">
        <f t="shared" si="0"/>
        <v>55</v>
      </c>
      <c r="B67" s="95" t="s">
        <v>337</v>
      </c>
      <c r="C67" s="96" t="s">
        <v>19</v>
      </c>
      <c r="D67" s="97">
        <f xml:space="preserve"> DATEDIF(E67,$A$7,"y")</f>
        <v>14</v>
      </c>
      <c r="E67" s="98">
        <v>39643</v>
      </c>
      <c r="F67" s="73"/>
      <c r="G67" s="72"/>
      <c r="H67" s="73"/>
      <c r="I67" s="72"/>
      <c r="J67" s="73">
        <v>116</v>
      </c>
      <c r="K67" s="72">
        <v>0.5</v>
      </c>
      <c r="L67" s="73"/>
      <c r="M67" s="72"/>
      <c r="N67" s="73">
        <v>106</v>
      </c>
      <c r="O67" s="72">
        <v>0.5</v>
      </c>
      <c r="P67" s="62">
        <v>96</v>
      </c>
      <c r="Q67" s="14">
        <v>0.5</v>
      </c>
      <c r="R67" s="62">
        <v>104</v>
      </c>
      <c r="S67" s="14">
        <v>0.5</v>
      </c>
      <c r="T67" s="62"/>
      <c r="U67" s="14"/>
      <c r="V67" s="62"/>
      <c r="W67" s="14"/>
      <c r="X67" s="63">
        <f>+G67+I67+K67+M67+O67+Q67+S67+U67+W67</f>
        <v>2</v>
      </c>
      <c r="Y67" s="15">
        <f>X67</f>
        <v>2</v>
      </c>
      <c r="Z67" s="101">
        <v>7</v>
      </c>
      <c r="AA67" s="50">
        <f>Y67/Z67</f>
        <v>0.2857142857142857</v>
      </c>
      <c r="AB67" s="9">
        <v>55</v>
      </c>
    </row>
    <row r="68" spans="1:35" s="2" customFormat="1" ht="16.5">
      <c r="A68" s="9">
        <f t="shared" si="0"/>
        <v>58</v>
      </c>
      <c r="B68" s="66" t="s">
        <v>188</v>
      </c>
      <c r="C68" s="67" t="s">
        <v>12</v>
      </c>
      <c r="D68" s="61">
        <f xml:space="preserve"> DATEDIF(E68,$A$7,"y")</f>
        <v>17</v>
      </c>
      <c r="E68" s="68">
        <v>38395</v>
      </c>
      <c r="F68" s="73"/>
      <c r="G68" s="72"/>
      <c r="H68" s="73">
        <v>96</v>
      </c>
      <c r="I68" s="72">
        <v>0.5</v>
      </c>
      <c r="J68" s="73"/>
      <c r="K68" s="72"/>
      <c r="L68" s="73">
        <v>199</v>
      </c>
      <c r="M68" s="72">
        <v>1</v>
      </c>
      <c r="N68" s="73"/>
      <c r="O68" s="72"/>
      <c r="P68" s="62"/>
      <c r="Q68" s="14"/>
      <c r="R68" s="62"/>
      <c r="S68" s="14"/>
      <c r="T68" s="62"/>
      <c r="U68" s="14"/>
      <c r="V68" s="62"/>
      <c r="W68" s="14"/>
      <c r="X68" s="63">
        <f>+G68+I68+K68+M68+O68+Q68+S68+U68+W68</f>
        <v>1.5</v>
      </c>
      <c r="Y68" s="15">
        <f>X68</f>
        <v>1.5</v>
      </c>
      <c r="Z68" s="101">
        <v>7</v>
      </c>
      <c r="AA68" s="50">
        <f>Y68/Z68</f>
        <v>0.21428571428571427</v>
      </c>
      <c r="AB68" s="9">
        <v>58</v>
      </c>
    </row>
    <row r="69" spans="1:35" s="2" customFormat="1" ht="16.5">
      <c r="A69" s="9">
        <f t="shared" si="0"/>
        <v>58</v>
      </c>
      <c r="B69" s="66" t="s">
        <v>174</v>
      </c>
      <c r="C69" s="67" t="s">
        <v>15</v>
      </c>
      <c r="D69" s="61">
        <f xml:space="preserve"> DATEDIF(E69,$A$7,"y")</f>
        <v>17</v>
      </c>
      <c r="E69" s="68">
        <v>38682</v>
      </c>
      <c r="F69" s="73"/>
      <c r="G69" s="72"/>
      <c r="H69" s="73"/>
      <c r="I69" s="72"/>
      <c r="J69" s="73">
        <v>88</v>
      </c>
      <c r="K69" s="72">
        <v>1.5</v>
      </c>
      <c r="L69" s="73"/>
      <c r="M69" s="72"/>
      <c r="N69" s="73"/>
      <c r="O69" s="72"/>
      <c r="P69" s="62"/>
      <c r="Q69" s="14"/>
      <c r="R69" s="62"/>
      <c r="S69" s="14"/>
      <c r="T69" s="62"/>
      <c r="U69" s="14"/>
      <c r="V69" s="62"/>
      <c r="W69" s="14"/>
      <c r="X69" s="63">
        <f>+G69+I69+K69+M69+O69+Q69+S69+U69+W69</f>
        <v>1.5</v>
      </c>
      <c r="Y69" s="15">
        <f>X69</f>
        <v>1.5</v>
      </c>
      <c r="Z69" s="101">
        <v>7</v>
      </c>
      <c r="AA69" s="50">
        <f>Y69/Z69</f>
        <v>0.21428571428571427</v>
      </c>
      <c r="AB69" s="9">
        <v>58</v>
      </c>
    </row>
    <row r="70" spans="1:35" s="2" customFormat="1" ht="16.5">
      <c r="A70" s="9">
        <f t="shared" si="0"/>
        <v>58</v>
      </c>
      <c r="B70" s="95" t="s">
        <v>336</v>
      </c>
      <c r="C70" s="96" t="s">
        <v>12</v>
      </c>
      <c r="D70" s="97">
        <f xml:space="preserve"> DATEDIF(E70,$A$7,"y")</f>
        <v>14</v>
      </c>
      <c r="E70" s="98">
        <v>39638</v>
      </c>
      <c r="F70" s="73"/>
      <c r="G70" s="72"/>
      <c r="H70" s="73"/>
      <c r="I70" s="72"/>
      <c r="J70" s="73">
        <v>102</v>
      </c>
      <c r="K70" s="72">
        <v>0.5</v>
      </c>
      <c r="L70" s="73"/>
      <c r="M70" s="72"/>
      <c r="N70" s="73">
        <v>123</v>
      </c>
      <c r="O70" s="72">
        <v>0.5</v>
      </c>
      <c r="P70" s="62">
        <v>107</v>
      </c>
      <c r="Q70" s="14">
        <v>0.5</v>
      </c>
      <c r="R70" s="62"/>
      <c r="S70" s="14"/>
      <c r="T70" s="62"/>
      <c r="U70" s="14"/>
      <c r="V70" s="62"/>
      <c r="W70" s="14"/>
      <c r="X70" s="63">
        <f>+G70+I70+K70+M70+O70+Q70+S70+U70+W70</f>
        <v>1.5</v>
      </c>
      <c r="Y70" s="15">
        <f>X70</f>
        <v>1.5</v>
      </c>
      <c r="Z70" s="101">
        <v>7</v>
      </c>
      <c r="AA70" s="50">
        <f>Y70/Z70</f>
        <v>0.21428571428571427</v>
      </c>
      <c r="AB70" s="9">
        <v>58</v>
      </c>
      <c r="AG70" s="94"/>
      <c r="AI70" s="94"/>
    </row>
    <row r="71" spans="1:35" s="2" customFormat="1" ht="16.5">
      <c r="A71" s="9">
        <f t="shared" si="0"/>
        <v>61</v>
      </c>
      <c r="B71" s="75" t="s">
        <v>346</v>
      </c>
      <c r="C71" s="76" t="s">
        <v>31</v>
      </c>
      <c r="D71" s="77">
        <f xml:space="preserve"> DATEDIF(E71,$A$7,"y")</f>
        <v>21</v>
      </c>
      <c r="E71" s="78">
        <v>37016</v>
      </c>
      <c r="F71" s="73"/>
      <c r="G71" s="72"/>
      <c r="H71" s="73"/>
      <c r="I71" s="72"/>
      <c r="J71" s="73"/>
      <c r="K71" s="72"/>
      <c r="L71" s="73"/>
      <c r="M71" s="72"/>
      <c r="N71" s="73"/>
      <c r="O71" s="72"/>
      <c r="P71" s="62">
        <v>100</v>
      </c>
      <c r="Q71" s="14">
        <v>0.5</v>
      </c>
      <c r="R71" s="62"/>
      <c r="S71" s="14"/>
      <c r="T71" s="62"/>
      <c r="U71" s="14"/>
      <c r="V71" s="62"/>
      <c r="W71" s="14"/>
      <c r="X71" s="63">
        <f>+G71+I71+K71+M71+O71+Q71+S71+U71+W71</f>
        <v>0.5</v>
      </c>
      <c r="Y71" s="15">
        <f>X71</f>
        <v>0.5</v>
      </c>
      <c r="Z71" s="105">
        <v>3.11</v>
      </c>
      <c r="AA71" s="50">
        <f>Y71/Z71</f>
        <v>0.16077170418006431</v>
      </c>
      <c r="AB71" s="9">
        <v>61</v>
      </c>
      <c r="AG71" s="94"/>
      <c r="AI71" s="18"/>
    </row>
    <row r="72" spans="1:35" s="2" customFormat="1" ht="16.5">
      <c r="A72" s="9">
        <f t="shared" si="0"/>
        <v>61</v>
      </c>
      <c r="B72" s="95" t="s">
        <v>326</v>
      </c>
      <c r="C72" s="96" t="s">
        <v>327</v>
      </c>
      <c r="D72" s="97">
        <f xml:space="preserve"> DATEDIF(E72,$A$7,"y")</f>
        <v>14</v>
      </c>
      <c r="E72" s="98">
        <v>39777</v>
      </c>
      <c r="F72" s="73"/>
      <c r="G72" s="72"/>
      <c r="H72" s="73"/>
      <c r="I72" s="72"/>
      <c r="J72" s="73"/>
      <c r="K72" s="72"/>
      <c r="L72" s="73"/>
      <c r="M72" s="72"/>
      <c r="N72" s="73"/>
      <c r="O72" s="72"/>
      <c r="P72" s="62">
        <v>101</v>
      </c>
      <c r="Q72" s="14">
        <v>0.5</v>
      </c>
      <c r="R72" s="62"/>
      <c r="S72" s="14"/>
      <c r="T72" s="62"/>
      <c r="U72" s="14"/>
      <c r="V72" s="62"/>
      <c r="W72" s="14"/>
      <c r="X72" s="63">
        <f>+G72+I72+K72+M72+O72+Q72+S72+U72+W72</f>
        <v>0.5</v>
      </c>
      <c r="Y72" s="15">
        <f>X72</f>
        <v>0.5</v>
      </c>
      <c r="Z72" s="105">
        <v>3.11</v>
      </c>
      <c r="AA72" s="50">
        <f>Y72/Z72</f>
        <v>0.16077170418006431</v>
      </c>
      <c r="AB72" s="9">
        <v>61</v>
      </c>
      <c r="AG72" s="94"/>
      <c r="AI72" s="18"/>
    </row>
    <row r="73" spans="1:35" s="2" customFormat="1" ht="16.5">
      <c r="A73" s="9">
        <f t="shared" si="0"/>
        <v>61</v>
      </c>
      <c r="B73" s="95" t="s">
        <v>348</v>
      </c>
      <c r="C73" s="96" t="s">
        <v>14</v>
      </c>
      <c r="D73" s="97">
        <f xml:space="preserve"> DATEDIF(E73,$A$7,"y")</f>
        <v>14</v>
      </c>
      <c r="E73" s="98">
        <v>39810</v>
      </c>
      <c r="F73" s="73"/>
      <c r="G73" s="72"/>
      <c r="H73" s="73"/>
      <c r="I73" s="72"/>
      <c r="J73" s="73"/>
      <c r="K73" s="72"/>
      <c r="L73" s="73"/>
      <c r="M73" s="72"/>
      <c r="N73" s="73"/>
      <c r="O73" s="72"/>
      <c r="P73" s="62">
        <v>133</v>
      </c>
      <c r="Q73" s="14">
        <v>0.5</v>
      </c>
      <c r="R73" s="62"/>
      <c r="S73" s="14"/>
      <c r="T73" s="62"/>
      <c r="U73" s="14"/>
      <c r="V73" s="62"/>
      <c r="W73" s="14"/>
      <c r="X73" s="63">
        <f>+G73+I73+K73+M73+O73+Q73+S73+U73+W73</f>
        <v>0.5</v>
      </c>
      <c r="Y73" s="15">
        <f>X73</f>
        <v>0.5</v>
      </c>
      <c r="Z73" s="105">
        <v>3.11</v>
      </c>
      <c r="AA73" s="50">
        <f>Y73/Z73</f>
        <v>0.16077170418006431</v>
      </c>
      <c r="AB73" s="9">
        <v>61</v>
      </c>
      <c r="AG73" s="94"/>
      <c r="AI73" s="18"/>
    </row>
    <row r="74" spans="1:35" s="2" customFormat="1" ht="16.5">
      <c r="A74" s="9">
        <f t="shared" ref="A74:A133" si="2">AB74</f>
        <v>64</v>
      </c>
      <c r="B74" s="66" t="s">
        <v>210</v>
      </c>
      <c r="C74" s="67" t="s">
        <v>15</v>
      </c>
      <c r="D74" s="61">
        <f xml:space="preserve"> DATEDIF(E74,$A$7,"y")</f>
        <v>16</v>
      </c>
      <c r="E74" s="68">
        <v>38937</v>
      </c>
      <c r="F74" s="73">
        <v>94</v>
      </c>
      <c r="G74" s="72">
        <v>0.5</v>
      </c>
      <c r="H74" s="73"/>
      <c r="I74" s="72"/>
      <c r="J74" s="73"/>
      <c r="K74" s="72"/>
      <c r="L74" s="73"/>
      <c r="M74" s="72"/>
      <c r="N74" s="73"/>
      <c r="O74" s="72"/>
      <c r="P74" s="62">
        <v>89</v>
      </c>
      <c r="Q74" s="14">
        <v>0.5</v>
      </c>
      <c r="R74" s="62"/>
      <c r="S74" s="14"/>
      <c r="T74" s="62"/>
      <c r="U74" s="14"/>
      <c r="V74" s="62"/>
      <c r="W74" s="14"/>
      <c r="X74" s="63">
        <f>+G74+I74+K74+M74+O74+Q74+S74+U74+W74</f>
        <v>1</v>
      </c>
      <c r="Y74" s="15">
        <f>X74</f>
        <v>1</v>
      </c>
      <c r="Z74" s="101">
        <v>7</v>
      </c>
      <c r="AA74" s="50">
        <f>Y74/Z74</f>
        <v>0.14285714285714285</v>
      </c>
      <c r="AB74" s="9">
        <v>64</v>
      </c>
      <c r="AG74" s="94"/>
      <c r="AI74" s="18"/>
    </row>
    <row r="75" spans="1:35" s="2" customFormat="1" ht="16.5">
      <c r="A75" s="9">
        <f t="shared" si="2"/>
        <v>64</v>
      </c>
      <c r="B75" s="95" t="s">
        <v>330</v>
      </c>
      <c r="C75" s="96" t="s">
        <v>14</v>
      </c>
      <c r="D75" s="97">
        <f xml:space="preserve"> DATEDIF(E75,$A$7,"y")</f>
        <v>14</v>
      </c>
      <c r="E75" s="98">
        <v>39762</v>
      </c>
      <c r="F75" s="73">
        <v>106</v>
      </c>
      <c r="G75" s="72">
        <v>0.5</v>
      </c>
      <c r="H75" s="73"/>
      <c r="I75" s="72"/>
      <c r="J75" s="73"/>
      <c r="K75" s="72"/>
      <c r="L75" s="73"/>
      <c r="M75" s="72"/>
      <c r="N75" s="73"/>
      <c r="O75" s="72"/>
      <c r="P75" s="62">
        <v>114</v>
      </c>
      <c r="Q75" s="14">
        <v>0.5</v>
      </c>
      <c r="R75" s="62"/>
      <c r="S75" s="14"/>
      <c r="T75" s="62"/>
      <c r="U75" s="14"/>
      <c r="V75" s="62"/>
      <c r="W75" s="14"/>
      <c r="X75" s="63">
        <f>+G75+I75+K75+M75+O75+Q75+S75+U75+W75</f>
        <v>1</v>
      </c>
      <c r="Y75" s="15">
        <f>X75</f>
        <v>1</v>
      </c>
      <c r="Z75" s="101">
        <v>7</v>
      </c>
      <c r="AA75" s="50">
        <f>Y75/Z75</f>
        <v>0.14285714285714285</v>
      </c>
      <c r="AB75" s="9">
        <v>64</v>
      </c>
      <c r="AG75" s="94"/>
      <c r="AI75" s="18"/>
    </row>
    <row r="76" spans="1:35" s="2" customFormat="1" ht="16.5">
      <c r="A76" s="9">
        <f t="shared" si="2"/>
        <v>64</v>
      </c>
      <c r="B76" s="66" t="s">
        <v>333</v>
      </c>
      <c r="C76" s="67" t="s">
        <v>14</v>
      </c>
      <c r="D76" s="61">
        <f xml:space="preserve"> DATEDIF(E76,$A$7,"y")</f>
        <v>17</v>
      </c>
      <c r="E76" s="68">
        <v>38612</v>
      </c>
      <c r="F76" s="73"/>
      <c r="G76" s="72"/>
      <c r="H76" s="73">
        <v>94</v>
      </c>
      <c r="I76" s="72">
        <v>0.5</v>
      </c>
      <c r="J76" s="73">
        <v>93</v>
      </c>
      <c r="K76" s="72">
        <v>0.5</v>
      </c>
      <c r="L76" s="73"/>
      <c r="M76" s="72"/>
      <c r="N76" s="73"/>
      <c r="O76" s="72"/>
      <c r="P76" s="62"/>
      <c r="Q76" s="14"/>
      <c r="R76" s="62"/>
      <c r="S76" s="14"/>
      <c r="T76" s="62"/>
      <c r="U76" s="14"/>
      <c r="V76" s="62"/>
      <c r="W76" s="14"/>
      <c r="X76" s="63">
        <f>+G76+I76+K76+M76+O76+Q76+S76+U76+W76</f>
        <v>1</v>
      </c>
      <c r="Y76" s="15">
        <f>X76</f>
        <v>1</v>
      </c>
      <c r="Z76" s="101">
        <v>7</v>
      </c>
      <c r="AA76" s="50">
        <f>Y76/Z76</f>
        <v>0.14285714285714285</v>
      </c>
      <c r="AB76" s="9">
        <v>64</v>
      </c>
      <c r="AG76" s="94"/>
      <c r="AI76" s="18"/>
    </row>
    <row r="77" spans="1:35" s="2" customFormat="1" ht="16.5">
      <c r="A77" s="9">
        <f t="shared" si="2"/>
        <v>64</v>
      </c>
      <c r="B77" s="66" t="s">
        <v>334</v>
      </c>
      <c r="C77" s="67" t="s">
        <v>12</v>
      </c>
      <c r="D77" s="61">
        <f xml:space="preserve"> DATEDIF(E77,$A$7,"y")</f>
        <v>18</v>
      </c>
      <c r="E77" s="68">
        <v>38216</v>
      </c>
      <c r="F77" s="73"/>
      <c r="G77" s="72"/>
      <c r="H77" s="73">
        <v>131</v>
      </c>
      <c r="I77" s="72">
        <v>0.5</v>
      </c>
      <c r="J77" s="73">
        <v>123</v>
      </c>
      <c r="K77" s="72">
        <v>0.5</v>
      </c>
      <c r="L77" s="73"/>
      <c r="M77" s="72"/>
      <c r="N77" s="73"/>
      <c r="O77" s="72"/>
      <c r="P77" s="62"/>
      <c r="Q77" s="14"/>
      <c r="R77" s="62"/>
      <c r="S77" s="14"/>
      <c r="T77" s="62"/>
      <c r="U77" s="14"/>
      <c r="V77" s="62"/>
      <c r="W77" s="14"/>
      <c r="X77" s="63">
        <f>+G77+I77+K77+M77+O77+Q77+S77+U77+W77</f>
        <v>1</v>
      </c>
      <c r="Y77" s="15">
        <f>X77</f>
        <v>1</v>
      </c>
      <c r="Z77" s="101">
        <v>7</v>
      </c>
      <c r="AA77" s="50">
        <f>Y77/Z77</f>
        <v>0.14285714285714285</v>
      </c>
      <c r="AB77" s="9">
        <v>64</v>
      </c>
      <c r="AG77" s="94"/>
      <c r="AI77" s="18"/>
    </row>
    <row r="78" spans="1:35" s="2" customFormat="1" ht="16.5">
      <c r="A78" s="9">
        <f t="shared" si="2"/>
        <v>68</v>
      </c>
      <c r="B78" s="66" t="s">
        <v>324</v>
      </c>
      <c r="C78" s="67" t="s">
        <v>15</v>
      </c>
      <c r="D78" s="61">
        <f xml:space="preserve"> DATEDIF(E78,$A$7,"y")</f>
        <v>16</v>
      </c>
      <c r="E78" s="68">
        <v>38781</v>
      </c>
      <c r="F78" s="73"/>
      <c r="G78" s="72"/>
      <c r="H78" s="73"/>
      <c r="I78" s="72"/>
      <c r="J78" s="73"/>
      <c r="K78" s="72"/>
      <c r="L78" s="73"/>
      <c r="M78" s="72"/>
      <c r="N78" s="73"/>
      <c r="O78" s="72"/>
      <c r="P78" s="62"/>
      <c r="Q78" s="14"/>
      <c r="R78" s="62"/>
      <c r="S78" s="14"/>
      <c r="T78" s="62">
        <v>104</v>
      </c>
      <c r="U78" s="14">
        <v>0.5</v>
      </c>
      <c r="V78" s="62"/>
      <c r="W78" s="14"/>
      <c r="X78" s="63">
        <f>+G78+I78+K78+M78+O78+Q78+S78+U78+W78</f>
        <v>0.5</v>
      </c>
      <c r="Y78" s="15">
        <f>X78</f>
        <v>0.5</v>
      </c>
      <c r="Z78" s="101">
        <v>7</v>
      </c>
      <c r="AA78" s="50">
        <f>Y78/Z78</f>
        <v>7.1428571428571425E-2</v>
      </c>
      <c r="AB78" s="9">
        <v>68</v>
      </c>
      <c r="AG78" s="94"/>
      <c r="AI78" s="18"/>
    </row>
    <row r="79" spans="1:35" s="2" customFormat="1" ht="16.5">
      <c r="A79" s="9">
        <f t="shared" si="2"/>
        <v>68</v>
      </c>
      <c r="B79" s="95" t="s">
        <v>209</v>
      </c>
      <c r="C79" s="96" t="s">
        <v>16</v>
      </c>
      <c r="D79" s="97">
        <f xml:space="preserve"> DATEDIF(E79,$A$7,"y")</f>
        <v>15</v>
      </c>
      <c r="E79" s="98">
        <v>39183</v>
      </c>
      <c r="F79" s="73">
        <v>98</v>
      </c>
      <c r="G79" s="72">
        <v>0.5</v>
      </c>
      <c r="H79" s="73"/>
      <c r="I79" s="72"/>
      <c r="J79" s="73"/>
      <c r="K79" s="72"/>
      <c r="L79" s="73"/>
      <c r="M79" s="72"/>
      <c r="N79" s="73"/>
      <c r="O79" s="72"/>
      <c r="P79" s="62"/>
      <c r="Q79" s="14"/>
      <c r="R79" s="62"/>
      <c r="S79" s="14"/>
      <c r="T79" s="62"/>
      <c r="U79" s="14"/>
      <c r="V79" s="62"/>
      <c r="W79" s="14"/>
      <c r="X79" s="63">
        <f>+G79+I79+K79+M79+O79+Q79+S79+U79+W79</f>
        <v>0.5</v>
      </c>
      <c r="Y79" s="15">
        <f>X79</f>
        <v>0.5</v>
      </c>
      <c r="Z79" s="101">
        <v>7</v>
      </c>
      <c r="AA79" s="50">
        <f>Y79/Z79</f>
        <v>7.1428571428571425E-2</v>
      </c>
      <c r="AB79" s="9">
        <v>68</v>
      </c>
      <c r="AG79" s="94"/>
      <c r="AI79" s="18"/>
    </row>
    <row r="80" spans="1:35" s="2" customFormat="1" ht="16.5">
      <c r="A80" s="9">
        <f t="shared" si="2"/>
        <v>68</v>
      </c>
      <c r="B80" s="75" t="s">
        <v>56</v>
      </c>
      <c r="C80" s="76" t="s">
        <v>14</v>
      </c>
      <c r="D80" s="77">
        <f xml:space="preserve"> DATEDIF(E80,$A$7,"y")</f>
        <v>20</v>
      </c>
      <c r="E80" s="78">
        <v>37316</v>
      </c>
      <c r="F80" s="73"/>
      <c r="G80" s="72"/>
      <c r="H80" s="73"/>
      <c r="I80" s="72"/>
      <c r="J80" s="73"/>
      <c r="K80" s="72"/>
      <c r="L80" s="73"/>
      <c r="M80" s="72"/>
      <c r="N80" s="73"/>
      <c r="O80" s="72"/>
      <c r="P80" s="62">
        <v>91</v>
      </c>
      <c r="Q80" s="14">
        <v>0.5</v>
      </c>
      <c r="R80" s="62"/>
      <c r="S80" s="14"/>
      <c r="T80" s="62"/>
      <c r="U80" s="14"/>
      <c r="V80" s="62"/>
      <c r="W80" s="14"/>
      <c r="X80" s="63">
        <f>+G80+I80+K80+M80+O80+Q80+S80+U80+W80</f>
        <v>0.5</v>
      </c>
      <c r="Y80" s="15">
        <f>X80</f>
        <v>0.5</v>
      </c>
      <c r="Z80" s="101">
        <v>7</v>
      </c>
      <c r="AA80" s="50">
        <f>Y80/Z80</f>
        <v>7.1428571428571425E-2</v>
      </c>
      <c r="AB80" s="9">
        <v>68</v>
      </c>
      <c r="AG80" s="94"/>
      <c r="AI80" s="18"/>
    </row>
    <row r="81" spans="1:35" s="2" customFormat="1" ht="16.5">
      <c r="A81" s="9">
        <f t="shared" si="2"/>
        <v>68</v>
      </c>
      <c r="B81" s="75" t="s">
        <v>55</v>
      </c>
      <c r="C81" s="76" t="s">
        <v>15</v>
      </c>
      <c r="D81" s="77">
        <f xml:space="preserve"> DATEDIF(E81,$A$7,"y")</f>
        <v>20</v>
      </c>
      <c r="E81" s="78">
        <v>37601</v>
      </c>
      <c r="F81" s="73"/>
      <c r="G81" s="72"/>
      <c r="H81" s="73"/>
      <c r="I81" s="72"/>
      <c r="J81" s="73"/>
      <c r="K81" s="72"/>
      <c r="L81" s="73"/>
      <c r="M81" s="72"/>
      <c r="N81" s="73"/>
      <c r="O81" s="72"/>
      <c r="P81" s="62">
        <v>95</v>
      </c>
      <c r="Q81" s="14">
        <v>0.5</v>
      </c>
      <c r="R81" s="62"/>
      <c r="S81" s="14"/>
      <c r="T81" s="62"/>
      <c r="U81" s="14"/>
      <c r="V81" s="62"/>
      <c r="W81" s="14"/>
      <c r="X81" s="63">
        <f>+G81+I81+K81+M81+O81+Q81+S81+U81+W81</f>
        <v>0.5</v>
      </c>
      <c r="Y81" s="15">
        <f>X81</f>
        <v>0.5</v>
      </c>
      <c r="Z81" s="101">
        <v>7</v>
      </c>
      <c r="AA81" s="50">
        <f>Y81/Z81</f>
        <v>7.1428571428571425E-2</v>
      </c>
      <c r="AB81" s="9">
        <v>68</v>
      </c>
      <c r="AG81" s="94"/>
      <c r="AI81" s="18"/>
    </row>
    <row r="82" spans="1:35" s="2" customFormat="1" ht="16.5">
      <c r="A82" s="9">
        <f t="shared" si="2"/>
        <v>68</v>
      </c>
      <c r="B82" s="95" t="s">
        <v>227</v>
      </c>
      <c r="C82" s="96" t="s">
        <v>14</v>
      </c>
      <c r="D82" s="97">
        <f xml:space="preserve"> DATEDIF(E82,$A$7,"y")</f>
        <v>15</v>
      </c>
      <c r="E82" s="98">
        <v>39088</v>
      </c>
      <c r="F82" s="73"/>
      <c r="G82" s="72"/>
      <c r="H82" s="73"/>
      <c r="I82" s="72"/>
      <c r="J82" s="73"/>
      <c r="K82" s="72"/>
      <c r="L82" s="73"/>
      <c r="M82" s="72"/>
      <c r="N82" s="73"/>
      <c r="O82" s="72"/>
      <c r="P82" s="62">
        <v>101</v>
      </c>
      <c r="Q82" s="14">
        <v>0.5</v>
      </c>
      <c r="R82" s="62"/>
      <c r="S82" s="14"/>
      <c r="T82" s="62"/>
      <c r="U82" s="14"/>
      <c r="V82" s="62"/>
      <c r="W82" s="14"/>
      <c r="X82" s="63">
        <f>+G82+I82+K82+M82+O82+Q82+S82+U82+W82</f>
        <v>0.5</v>
      </c>
      <c r="Y82" s="15">
        <f>X82</f>
        <v>0.5</v>
      </c>
      <c r="Z82" s="101">
        <v>7</v>
      </c>
      <c r="AA82" s="50">
        <f>Y82/Z82</f>
        <v>7.1428571428571425E-2</v>
      </c>
      <c r="AB82" s="9">
        <v>68</v>
      </c>
      <c r="AG82" s="94"/>
      <c r="AI82" s="18"/>
    </row>
    <row r="83" spans="1:35" s="2" customFormat="1" ht="16.5">
      <c r="A83" s="9">
        <f t="shared" si="2"/>
        <v>68</v>
      </c>
      <c r="B83" s="95" t="s">
        <v>232</v>
      </c>
      <c r="C83" s="96" t="s">
        <v>15</v>
      </c>
      <c r="D83" s="97">
        <f xml:space="preserve"> DATEDIF(E83,$A$7,"y")</f>
        <v>15</v>
      </c>
      <c r="E83" s="98">
        <v>39320</v>
      </c>
      <c r="F83" s="73"/>
      <c r="G83" s="72"/>
      <c r="H83" s="73"/>
      <c r="I83" s="72"/>
      <c r="J83" s="73">
        <v>97</v>
      </c>
      <c r="K83" s="72">
        <v>0.5</v>
      </c>
      <c r="L83" s="73"/>
      <c r="M83" s="72"/>
      <c r="N83" s="73"/>
      <c r="O83" s="72"/>
      <c r="P83" s="62"/>
      <c r="Q83" s="14"/>
      <c r="R83" s="62"/>
      <c r="S83" s="14"/>
      <c r="T83" s="62"/>
      <c r="U83" s="14"/>
      <c r="V83" s="62"/>
      <c r="W83" s="14"/>
      <c r="X83" s="63">
        <f>+G83+I83+K83+M83+O83+Q83+S83+U83+W83</f>
        <v>0.5</v>
      </c>
      <c r="Y83" s="15">
        <f>X83</f>
        <v>0.5</v>
      </c>
      <c r="Z83" s="101">
        <v>7</v>
      </c>
      <c r="AA83" s="50">
        <f>Y83/Z83</f>
        <v>7.1428571428571425E-2</v>
      </c>
      <c r="AB83" s="9">
        <v>68</v>
      </c>
      <c r="AG83" s="94"/>
      <c r="AI83" s="18"/>
    </row>
    <row r="84" spans="1:35" s="2" customFormat="1" ht="16.5">
      <c r="A84" s="9">
        <f t="shared" si="2"/>
        <v>68</v>
      </c>
      <c r="B84" s="75" t="s">
        <v>207</v>
      </c>
      <c r="C84" s="76" t="s">
        <v>13</v>
      </c>
      <c r="D84" s="77">
        <f xml:space="preserve"> DATEDIF(E84,$A$7,"y")</f>
        <v>19</v>
      </c>
      <c r="E84" s="78">
        <v>37749</v>
      </c>
      <c r="F84" s="73">
        <v>113</v>
      </c>
      <c r="G84" s="72">
        <v>0.5</v>
      </c>
      <c r="H84" s="73"/>
      <c r="I84" s="72"/>
      <c r="J84" s="73"/>
      <c r="K84" s="72"/>
      <c r="L84" s="73"/>
      <c r="M84" s="72"/>
      <c r="N84" s="73"/>
      <c r="O84" s="72"/>
      <c r="P84" s="62"/>
      <c r="Q84" s="14"/>
      <c r="R84" s="62"/>
      <c r="S84" s="14"/>
      <c r="T84" s="62"/>
      <c r="U84" s="14"/>
      <c r="V84" s="62"/>
      <c r="W84" s="14"/>
      <c r="X84" s="63">
        <f>+G84+I84+K84+M84+O84+Q84+S84+U84+W84</f>
        <v>0.5</v>
      </c>
      <c r="Y84" s="15">
        <f>X84</f>
        <v>0.5</v>
      </c>
      <c r="Z84" s="101">
        <v>7</v>
      </c>
      <c r="AA84" s="50">
        <f>Y84/Z84</f>
        <v>7.1428571428571425E-2</v>
      </c>
      <c r="AB84" s="9">
        <v>68</v>
      </c>
      <c r="AG84" s="94"/>
      <c r="AI84" s="18"/>
    </row>
    <row r="85" spans="1:35" s="2" customFormat="1" ht="16.5" hidden="1">
      <c r="A85" s="9">
        <f t="shared" si="2"/>
        <v>75</v>
      </c>
      <c r="B85" s="75" t="s">
        <v>99</v>
      </c>
      <c r="C85" s="76" t="s">
        <v>14</v>
      </c>
      <c r="D85" s="77">
        <f xml:space="preserve"> DATEDIF(E85,$A$7,"y")</f>
        <v>20</v>
      </c>
      <c r="E85" s="78">
        <v>37442</v>
      </c>
      <c r="F85" s="73"/>
      <c r="G85" s="72"/>
      <c r="H85" s="73"/>
      <c r="I85" s="72"/>
      <c r="J85" s="73"/>
      <c r="K85" s="72"/>
      <c r="L85" s="73"/>
      <c r="M85" s="72"/>
      <c r="N85" s="73"/>
      <c r="O85" s="72"/>
      <c r="P85" s="62"/>
      <c r="Q85" s="14"/>
      <c r="R85" s="62"/>
      <c r="S85" s="14"/>
      <c r="T85" s="62"/>
      <c r="U85" s="14"/>
      <c r="V85" s="62"/>
      <c r="W85" s="14"/>
      <c r="X85" s="63">
        <f>+G85+I85+K85+M85+O85+Q85+S85+U85+W85</f>
        <v>0</v>
      </c>
      <c r="Y85" s="15">
        <f>X85</f>
        <v>0</v>
      </c>
      <c r="Z85" s="101">
        <v>7</v>
      </c>
      <c r="AA85" s="50">
        <f>Y85/Z85</f>
        <v>0</v>
      </c>
      <c r="AB85" s="9">
        <v>75</v>
      </c>
      <c r="AG85" s="94"/>
      <c r="AI85" s="18"/>
    </row>
    <row r="86" spans="1:35" s="2" customFormat="1" ht="16.5" hidden="1">
      <c r="A86" s="9">
        <f t="shared" si="2"/>
        <v>76</v>
      </c>
      <c r="B86" s="66" t="s">
        <v>166</v>
      </c>
      <c r="C86" s="67" t="s">
        <v>11</v>
      </c>
      <c r="D86" s="61">
        <f xml:space="preserve"> DATEDIF(E86,$A$7,"y")</f>
        <v>17</v>
      </c>
      <c r="E86" s="68">
        <v>38469</v>
      </c>
      <c r="F86" s="73"/>
      <c r="G86" s="72"/>
      <c r="H86" s="73"/>
      <c r="I86" s="72"/>
      <c r="J86" s="73"/>
      <c r="K86" s="72"/>
      <c r="L86" s="73"/>
      <c r="M86" s="72"/>
      <c r="N86" s="73"/>
      <c r="O86" s="72"/>
      <c r="P86" s="62"/>
      <c r="Q86" s="14"/>
      <c r="R86" s="62"/>
      <c r="S86" s="14"/>
      <c r="T86" s="62"/>
      <c r="U86" s="14"/>
      <c r="V86" s="62"/>
      <c r="W86" s="14"/>
      <c r="X86" s="63">
        <f>+G86+I86+K86+M86+O86+Q86+S86+U86+W86</f>
        <v>0</v>
      </c>
      <c r="Y86" s="15">
        <f>X86</f>
        <v>0</v>
      </c>
      <c r="Z86" s="101">
        <v>7</v>
      </c>
      <c r="AA86" s="50">
        <f>Y86/Z86</f>
        <v>0</v>
      </c>
      <c r="AB86" s="9">
        <v>76</v>
      </c>
      <c r="AG86" s="94"/>
      <c r="AI86" s="18"/>
    </row>
    <row r="87" spans="1:35" s="2" customFormat="1" ht="16.5" hidden="1">
      <c r="A87" s="9">
        <f t="shared" si="2"/>
        <v>77</v>
      </c>
      <c r="B87" s="75" t="s">
        <v>163</v>
      </c>
      <c r="C87" s="76" t="s">
        <v>14</v>
      </c>
      <c r="D87" s="77">
        <f xml:space="preserve"> DATEDIF(E87,$A$7,"y")</f>
        <v>19</v>
      </c>
      <c r="E87" s="78">
        <v>37957</v>
      </c>
      <c r="F87" s="73"/>
      <c r="G87" s="72"/>
      <c r="H87" s="73"/>
      <c r="I87" s="72"/>
      <c r="J87" s="73"/>
      <c r="K87" s="72"/>
      <c r="L87" s="73"/>
      <c r="M87" s="72"/>
      <c r="N87" s="73"/>
      <c r="O87" s="72"/>
      <c r="P87" s="62"/>
      <c r="Q87" s="14"/>
      <c r="R87" s="62"/>
      <c r="S87" s="14"/>
      <c r="T87" s="62"/>
      <c r="U87" s="14"/>
      <c r="V87" s="62"/>
      <c r="W87" s="14"/>
      <c r="X87" s="63">
        <f>+G87+I87+K87+M87+O87+Q87+S87+U87+W87</f>
        <v>0</v>
      </c>
      <c r="Y87" s="15">
        <f>X87</f>
        <v>0</v>
      </c>
      <c r="Z87" s="101">
        <v>7</v>
      </c>
      <c r="AA87" s="50">
        <f>Y87/Z87</f>
        <v>0</v>
      </c>
      <c r="AB87" s="9">
        <v>77</v>
      </c>
      <c r="AG87" s="94"/>
      <c r="AI87" s="18"/>
    </row>
    <row r="88" spans="1:35" s="2" customFormat="1" ht="16.5" hidden="1">
      <c r="A88" s="9">
        <f t="shared" si="2"/>
        <v>78</v>
      </c>
      <c r="B88" s="95" t="s">
        <v>310</v>
      </c>
      <c r="C88" s="96" t="s">
        <v>13</v>
      </c>
      <c r="D88" s="97">
        <f xml:space="preserve"> DATEDIF(E88,$A$7,"y")</f>
        <v>14</v>
      </c>
      <c r="E88" s="98">
        <v>39577</v>
      </c>
      <c r="F88" s="73"/>
      <c r="G88" s="72"/>
      <c r="H88" s="73"/>
      <c r="I88" s="72"/>
      <c r="J88" s="73"/>
      <c r="K88" s="72"/>
      <c r="L88" s="73"/>
      <c r="M88" s="72"/>
      <c r="N88" s="73"/>
      <c r="O88" s="72"/>
      <c r="P88" s="62"/>
      <c r="Q88" s="14"/>
      <c r="R88" s="62"/>
      <c r="S88" s="14"/>
      <c r="T88" s="62"/>
      <c r="U88" s="14"/>
      <c r="V88" s="62"/>
      <c r="W88" s="14"/>
      <c r="X88" s="63">
        <f>+G88+I88+K88+M88+O88+Q88+S88+U88+W88</f>
        <v>0</v>
      </c>
      <c r="Y88" s="15">
        <f>X88</f>
        <v>0</v>
      </c>
      <c r="Z88" s="101">
        <v>7</v>
      </c>
      <c r="AA88" s="50">
        <f>Y88/Z88</f>
        <v>0</v>
      </c>
      <c r="AB88" s="9">
        <v>78</v>
      </c>
      <c r="AG88" s="94"/>
      <c r="AI88" s="18"/>
    </row>
    <row r="89" spans="1:35" s="2" customFormat="1" ht="16.5" hidden="1">
      <c r="A89" s="9">
        <f t="shared" si="2"/>
        <v>79</v>
      </c>
      <c r="B89" s="75" t="s">
        <v>204</v>
      </c>
      <c r="C89" s="76" t="s">
        <v>18</v>
      </c>
      <c r="D89" s="77">
        <f xml:space="preserve"> DATEDIF(E89,$A$7,"y")</f>
        <v>20</v>
      </c>
      <c r="E89" s="78">
        <v>37583</v>
      </c>
      <c r="F89" s="73"/>
      <c r="G89" s="72"/>
      <c r="H89" s="73"/>
      <c r="I89" s="72"/>
      <c r="J89" s="73"/>
      <c r="K89" s="72"/>
      <c r="L89" s="73"/>
      <c r="M89" s="72"/>
      <c r="N89" s="73"/>
      <c r="O89" s="72"/>
      <c r="P89" s="62"/>
      <c r="Q89" s="14"/>
      <c r="R89" s="62"/>
      <c r="S89" s="14"/>
      <c r="T89" s="62"/>
      <c r="U89" s="14"/>
      <c r="V89" s="62"/>
      <c r="W89" s="14"/>
      <c r="X89" s="63">
        <f>+G89+I89+K89+M89+O89+Q89+S89+U89+W89</f>
        <v>0</v>
      </c>
      <c r="Y89" s="15">
        <f>X89</f>
        <v>0</v>
      </c>
      <c r="Z89" s="101">
        <v>7</v>
      </c>
      <c r="AA89" s="50">
        <f>Y89/Z89</f>
        <v>0</v>
      </c>
      <c r="AB89" s="9">
        <v>79</v>
      </c>
      <c r="AG89" s="94"/>
      <c r="AI89" s="18"/>
    </row>
    <row r="90" spans="1:35" s="2" customFormat="1" ht="16.5" hidden="1">
      <c r="A90" s="9">
        <f t="shared" si="2"/>
        <v>80</v>
      </c>
      <c r="B90" s="66" t="s">
        <v>237</v>
      </c>
      <c r="C90" s="67" t="s">
        <v>16</v>
      </c>
      <c r="D90" s="61">
        <f xml:space="preserve"> DATEDIF(E90,$A$7,"y")</f>
        <v>18</v>
      </c>
      <c r="E90" s="68">
        <v>38100</v>
      </c>
      <c r="F90" s="73"/>
      <c r="G90" s="72"/>
      <c r="H90" s="73"/>
      <c r="I90" s="72"/>
      <c r="J90" s="73"/>
      <c r="K90" s="72"/>
      <c r="L90" s="73"/>
      <c r="M90" s="72"/>
      <c r="N90" s="73"/>
      <c r="O90" s="72"/>
      <c r="P90" s="62"/>
      <c r="Q90" s="14"/>
      <c r="R90" s="62"/>
      <c r="S90" s="14"/>
      <c r="T90" s="62"/>
      <c r="U90" s="14"/>
      <c r="V90" s="62"/>
      <c r="W90" s="14"/>
      <c r="X90" s="63">
        <f>+G90+I90+K90+M90+O90+Q90+S90+U90+W90</f>
        <v>0</v>
      </c>
      <c r="Y90" s="15">
        <f>X90</f>
        <v>0</v>
      </c>
      <c r="Z90" s="101">
        <v>7</v>
      </c>
      <c r="AA90" s="50">
        <f>Y90/Z90</f>
        <v>0</v>
      </c>
      <c r="AB90" s="9">
        <v>80</v>
      </c>
    </row>
    <row r="91" spans="1:35" s="2" customFormat="1" ht="16.5" hidden="1">
      <c r="A91" s="9">
        <f t="shared" si="2"/>
        <v>81</v>
      </c>
      <c r="B91" s="75" t="s">
        <v>112</v>
      </c>
      <c r="C91" s="76" t="s">
        <v>11</v>
      </c>
      <c r="D91" s="77">
        <f xml:space="preserve"> DATEDIF(E91,$A$7,"y")</f>
        <v>20</v>
      </c>
      <c r="E91" s="78">
        <v>37467</v>
      </c>
      <c r="F91" s="73"/>
      <c r="G91" s="72"/>
      <c r="H91" s="73"/>
      <c r="I91" s="72"/>
      <c r="J91" s="73"/>
      <c r="K91" s="72"/>
      <c r="L91" s="73"/>
      <c r="M91" s="72"/>
      <c r="N91" s="73"/>
      <c r="O91" s="72"/>
      <c r="P91" s="62"/>
      <c r="Q91" s="14"/>
      <c r="R91" s="62"/>
      <c r="S91" s="14"/>
      <c r="T91" s="62"/>
      <c r="U91" s="14"/>
      <c r="V91" s="62"/>
      <c r="W91" s="14"/>
      <c r="X91" s="63">
        <f>+G91+I91+K91+M91+O91+Q91+S91+U91+W91</f>
        <v>0</v>
      </c>
      <c r="Y91" s="15">
        <f>X91</f>
        <v>0</v>
      </c>
      <c r="Z91" s="101">
        <v>7</v>
      </c>
      <c r="AA91" s="50">
        <f>Y91/Z91</f>
        <v>0</v>
      </c>
      <c r="AB91" s="9">
        <v>81</v>
      </c>
    </row>
    <row r="92" spans="1:35" s="2" customFormat="1" ht="16.5" hidden="1">
      <c r="A92" s="9">
        <f t="shared" si="2"/>
        <v>82</v>
      </c>
      <c r="B92" s="75" t="s">
        <v>104</v>
      </c>
      <c r="C92" s="76" t="s">
        <v>11</v>
      </c>
      <c r="D92" s="77">
        <f xml:space="preserve"> DATEDIF(E92,$A$7,"y")</f>
        <v>20</v>
      </c>
      <c r="E92" s="78">
        <v>37467</v>
      </c>
      <c r="F92" s="73"/>
      <c r="G92" s="72"/>
      <c r="H92" s="73"/>
      <c r="I92" s="72"/>
      <c r="J92" s="73"/>
      <c r="K92" s="72"/>
      <c r="L92" s="73"/>
      <c r="M92" s="72"/>
      <c r="N92" s="73"/>
      <c r="O92" s="72"/>
      <c r="P92" s="62"/>
      <c r="Q92" s="14"/>
      <c r="R92" s="62"/>
      <c r="S92" s="14"/>
      <c r="T92" s="62"/>
      <c r="U92" s="14"/>
      <c r="V92" s="62"/>
      <c r="W92" s="14"/>
      <c r="X92" s="63">
        <f>+G92+I92+K92+M92+O92+Q92+S92+U92+W92</f>
        <v>0</v>
      </c>
      <c r="Y92" s="15">
        <f>X92</f>
        <v>0</v>
      </c>
      <c r="Z92" s="101">
        <v>7</v>
      </c>
      <c r="AA92" s="50">
        <f>Y92/Z92</f>
        <v>0</v>
      </c>
      <c r="AB92" s="9">
        <v>82</v>
      </c>
    </row>
    <row r="93" spans="1:35" s="2" customFormat="1" ht="16.5" hidden="1">
      <c r="A93" s="9">
        <f t="shared" si="2"/>
        <v>83</v>
      </c>
      <c r="B93" s="66" t="s">
        <v>238</v>
      </c>
      <c r="C93" s="67" t="s">
        <v>16</v>
      </c>
      <c r="D93" s="61">
        <f xml:space="preserve"> DATEDIF(E93,$A$7,"y")</f>
        <v>18</v>
      </c>
      <c r="E93" s="68">
        <v>38227</v>
      </c>
      <c r="F93" s="73"/>
      <c r="G93" s="72"/>
      <c r="H93" s="73"/>
      <c r="I93" s="72"/>
      <c r="J93" s="73"/>
      <c r="K93" s="72"/>
      <c r="L93" s="73"/>
      <c r="M93" s="72"/>
      <c r="N93" s="73"/>
      <c r="O93" s="72"/>
      <c r="P93" s="62"/>
      <c r="Q93" s="14"/>
      <c r="R93" s="62"/>
      <c r="S93" s="14"/>
      <c r="T93" s="62"/>
      <c r="U93" s="14"/>
      <c r="V93" s="62"/>
      <c r="W93" s="14"/>
      <c r="X93" s="63">
        <f>+G93+I93+K93+M93+O93+Q93+S93+U93+W93</f>
        <v>0</v>
      </c>
      <c r="Y93" s="15">
        <f>X93</f>
        <v>0</v>
      </c>
      <c r="Z93" s="101">
        <v>7</v>
      </c>
      <c r="AA93" s="50">
        <f>Y93/Z93</f>
        <v>0</v>
      </c>
      <c r="AB93" s="9">
        <v>83</v>
      </c>
    </row>
    <row r="94" spans="1:35" s="2" customFormat="1" ht="16.5" hidden="1">
      <c r="A94" s="9">
        <f t="shared" si="2"/>
        <v>84</v>
      </c>
      <c r="B94" s="66" t="s">
        <v>181</v>
      </c>
      <c r="C94" s="67" t="s">
        <v>15</v>
      </c>
      <c r="D94" s="61">
        <f xml:space="preserve"> DATEDIF(E94,$A$7,"y")</f>
        <v>18</v>
      </c>
      <c r="E94" s="68">
        <v>38133</v>
      </c>
      <c r="F94" s="73"/>
      <c r="G94" s="72"/>
      <c r="H94" s="73"/>
      <c r="I94" s="72"/>
      <c r="J94" s="73"/>
      <c r="K94" s="72"/>
      <c r="L94" s="73"/>
      <c r="M94" s="72"/>
      <c r="N94" s="73"/>
      <c r="O94" s="72"/>
      <c r="P94" s="62"/>
      <c r="Q94" s="14"/>
      <c r="R94" s="62"/>
      <c r="S94" s="14"/>
      <c r="T94" s="62"/>
      <c r="U94" s="14"/>
      <c r="V94" s="62"/>
      <c r="W94" s="14"/>
      <c r="X94" s="63">
        <f>+G94+I94+K94+M94+O94+Q94+S94+U94+W94</f>
        <v>0</v>
      </c>
      <c r="Y94" s="15">
        <f>X94</f>
        <v>0</v>
      </c>
      <c r="Z94" s="101">
        <v>7</v>
      </c>
      <c r="AA94" s="50">
        <f>Y94/Z94</f>
        <v>0</v>
      </c>
      <c r="AB94" s="9">
        <v>84</v>
      </c>
    </row>
    <row r="95" spans="1:35" s="2" customFormat="1" ht="16.5" hidden="1">
      <c r="A95" s="9">
        <f t="shared" si="2"/>
        <v>85</v>
      </c>
      <c r="B95" s="75" t="s">
        <v>182</v>
      </c>
      <c r="C95" s="76" t="s">
        <v>52</v>
      </c>
      <c r="D95" s="77">
        <f xml:space="preserve"> DATEDIF(E95,$A$7,"y")</f>
        <v>22</v>
      </c>
      <c r="E95" s="78">
        <v>36587</v>
      </c>
      <c r="F95" s="73"/>
      <c r="G95" s="72"/>
      <c r="H95" s="73"/>
      <c r="I95" s="72"/>
      <c r="J95" s="73"/>
      <c r="K95" s="72"/>
      <c r="L95" s="73"/>
      <c r="M95" s="72"/>
      <c r="N95" s="73"/>
      <c r="O95" s="72"/>
      <c r="P95" s="62"/>
      <c r="Q95" s="14"/>
      <c r="R95" s="62"/>
      <c r="S95" s="14"/>
      <c r="T95" s="62"/>
      <c r="U95" s="14"/>
      <c r="V95" s="62"/>
      <c r="W95" s="14"/>
      <c r="X95" s="63">
        <f>+G95+I95+K95+M95+O95+Q95+S95+U95+W95</f>
        <v>0</v>
      </c>
      <c r="Y95" s="15">
        <f>X95</f>
        <v>0</v>
      </c>
      <c r="Z95" s="101">
        <v>7</v>
      </c>
      <c r="AA95" s="50">
        <f>Y95/Z95</f>
        <v>0</v>
      </c>
      <c r="AB95" s="9">
        <v>85</v>
      </c>
    </row>
    <row r="96" spans="1:35" s="2" customFormat="1" ht="16.5" hidden="1">
      <c r="A96" s="9">
        <f t="shared" si="2"/>
        <v>86</v>
      </c>
      <c r="B96" s="75" t="s">
        <v>249</v>
      </c>
      <c r="C96" s="76" t="s">
        <v>16</v>
      </c>
      <c r="D96" s="77">
        <f xml:space="preserve"> DATEDIF(E96,$A$7,"y")</f>
        <v>23</v>
      </c>
      <c r="E96" s="78">
        <v>36510</v>
      </c>
      <c r="F96" s="73"/>
      <c r="G96" s="72"/>
      <c r="H96" s="73"/>
      <c r="I96" s="72"/>
      <c r="J96" s="73"/>
      <c r="K96" s="72"/>
      <c r="L96" s="73"/>
      <c r="M96" s="72"/>
      <c r="N96" s="73"/>
      <c r="O96" s="72"/>
      <c r="P96" s="62"/>
      <c r="Q96" s="14"/>
      <c r="R96" s="62"/>
      <c r="S96" s="14"/>
      <c r="T96" s="62"/>
      <c r="U96" s="14"/>
      <c r="V96" s="62"/>
      <c r="W96" s="14"/>
      <c r="X96" s="63">
        <f>+G96+I96+K96+M96+O96+Q96+S96+U96+W96</f>
        <v>0</v>
      </c>
      <c r="Y96" s="15">
        <f>X96</f>
        <v>0</v>
      </c>
      <c r="Z96" s="101">
        <v>7</v>
      </c>
      <c r="AA96" s="50">
        <f>Y96/Z96</f>
        <v>0</v>
      </c>
      <c r="AB96" s="9">
        <v>86</v>
      </c>
    </row>
    <row r="97" spans="1:28" s="2" customFormat="1" ht="16.5" hidden="1">
      <c r="A97" s="9">
        <f t="shared" si="2"/>
        <v>87</v>
      </c>
      <c r="B97" s="75" t="s">
        <v>124</v>
      </c>
      <c r="C97" s="76" t="s">
        <v>20</v>
      </c>
      <c r="D97" s="77">
        <f xml:space="preserve"> DATEDIF(E97,$A$7,"y")</f>
        <v>23</v>
      </c>
      <c r="E97" s="78">
        <v>36297</v>
      </c>
      <c r="F97" s="73"/>
      <c r="G97" s="72"/>
      <c r="H97" s="73"/>
      <c r="I97" s="72"/>
      <c r="J97" s="73"/>
      <c r="K97" s="72"/>
      <c r="L97" s="73"/>
      <c r="M97" s="72"/>
      <c r="N97" s="73"/>
      <c r="O97" s="72"/>
      <c r="P97" s="62"/>
      <c r="Q97" s="14"/>
      <c r="R97" s="62"/>
      <c r="S97" s="14"/>
      <c r="T97" s="62"/>
      <c r="U97" s="14"/>
      <c r="V97" s="62"/>
      <c r="W97" s="14"/>
      <c r="X97" s="63">
        <f>+G97+I97+K97+M97+O97+Q97+S97+U97+W97</f>
        <v>0</v>
      </c>
      <c r="Y97" s="15">
        <f>X97</f>
        <v>0</v>
      </c>
      <c r="Z97" s="101">
        <v>7</v>
      </c>
      <c r="AA97" s="50">
        <f>Y97/Z97</f>
        <v>0</v>
      </c>
      <c r="AB97" s="9">
        <v>87</v>
      </c>
    </row>
    <row r="98" spans="1:28" s="2" customFormat="1" ht="16.5" hidden="1">
      <c r="A98" s="9">
        <f t="shared" si="2"/>
        <v>88</v>
      </c>
      <c r="B98" s="75" t="s">
        <v>125</v>
      </c>
      <c r="C98" s="76" t="s">
        <v>19</v>
      </c>
      <c r="D98" s="77">
        <f xml:space="preserve"> DATEDIF(E98,$A$7,"y")</f>
        <v>23</v>
      </c>
      <c r="E98" s="78">
        <v>36517</v>
      </c>
      <c r="F98" s="73"/>
      <c r="G98" s="72"/>
      <c r="H98" s="73"/>
      <c r="I98" s="72"/>
      <c r="J98" s="73"/>
      <c r="K98" s="72"/>
      <c r="L98" s="73"/>
      <c r="M98" s="72"/>
      <c r="N98" s="73"/>
      <c r="O98" s="72"/>
      <c r="P98" s="62"/>
      <c r="Q98" s="69"/>
      <c r="R98" s="62"/>
      <c r="S98" s="14"/>
      <c r="T98" s="62"/>
      <c r="U98" s="14"/>
      <c r="V98" s="62"/>
      <c r="W98" s="14"/>
      <c r="X98" s="63">
        <f>+G98+I98+K98+M98+O98+Q98+S98+U98+W98</f>
        <v>0</v>
      </c>
      <c r="Y98" s="15">
        <f>X98</f>
        <v>0</v>
      </c>
      <c r="Z98" s="101">
        <v>7</v>
      </c>
      <c r="AA98" s="50">
        <f>Y98/Z98</f>
        <v>0</v>
      </c>
      <c r="AB98" s="9">
        <v>88</v>
      </c>
    </row>
    <row r="99" spans="1:28" s="2" customFormat="1" ht="16.5" hidden="1">
      <c r="A99" s="9">
        <f t="shared" si="2"/>
        <v>89</v>
      </c>
      <c r="B99" s="75" t="s">
        <v>250</v>
      </c>
      <c r="C99" s="76" t="s">
        <v>16</v>
      </c>
      <c r="D99" s="77">
        <f xml:space="preserve"> DATEDIF(E99,$A$7,"y")</f>
        <v>23</v>
      </c>
      <c r="E99" s="78">
        <v>36364</v>
      </c>
      <c r="F99" s="73"/>
      <c r="G99" s="72"/>
      <c r="H99" s="73"/>
      <c r="I99" s="72"/>
      <c r="J99" s="73"/>
      <c r="K99" s="72"/>
      <c r="L99" s="73"/>
      <c r="M99" s="72"/>
      <c r="N99" s="73"/>
      <c r="O99" s="72"/>
      <c r="P99" s="62"/>
      <c r="Q99" s="69"/>
      <c r="R99" s="62"/>
      <c r="S99" s="14"/>
      <c r="T99" s="62"/>
      <c r="U99" s="14"/>
      <c r="V99" s="62"/>
      <c r="W99" s="14"/>
      <c r="X99" s="63">
        <f>+G99+I99+K99+M99+O99+Q99+S99+U99+W99</f>
        <v>0</v>
      </c>
      <c r="Y99" s="15">
        <f>X99</f>
        <v>0</v>
      </c>
      <c r="Z99" s="101">
        <v>7</v>
      </c>
      <c r="AA99" s="50">
        <f>Y99/Z99</f>
        <v>0</v>
      </c>
      <c r="AB99" s="9">
        <v>89</v>
      </c>
    </row>
    <row r="100" spans="1:28" s="2" customFormat="1" ht="16.5" hidden="1">
      <c r="A100" s="9">
        <f t="shared" si="2"/>
        <v>90</v>
      </c>
      <c r="B100" s="75" t="s">
        <v>242</v>
      </c>
      <c r="C100" s="76" t="s">
        <v>16</v>
      </c>
      <c r="D100" s="77">
        <f xml:space="preserve"> DATEDIF(E100,$A$7,"y")</f>
        <v>20</v>
      </c>
      <c r="E100" s="78">
        <v>37467</v>
      </c>
      <c r="F100" s="73"/>
      <c r="G100" s="72"/>
      <c r="H100" s="73"/>
      <c r="I100" s="72"/>
      <c r="J100" s="73"/>
      <c r="K100" s="72"/>
      <c r="L100" s="73"/>
      <c r="M100" s="72"/>
      <c r="N100" s="73"/>
      <c r="O100" s="72"/>
      <c r="P100" s="62"/>
      <c r="Q100" s="69"/>
      <c r="R100" s="62"/>
      <c r="S100" s="14"/>
      <c r="T100" s="62"/>
      <c r="U100" s="14"/>
      <c r="V100" s="62"/>
      <c r="W100" s="14"/>
      <c r="X100" s="63">
        <f>+G100+I100+K100+M100+O100+Q100+S100+U100+W100</f>
        <v>0</v>
      </c>
      <c r="Y100" s="15">
        <f>X100</f>
        <v>0</v>
      </c>
      <c r="Z100" s="101">
        <v>7</v>
      </c>
      <c r="AA100" s="50">
        <f>Y100/Z100</f>
        <v>0</v>
      </c>
      <c r="AB100" s="9">
        <v>90</v>
      </c>
    </row>
    <row r="101" spans="1:28" s="2" customFormat="1" ht="16.5" hidden="1">
      <c r="A101" s="9">
        <f t="shared" si="2"/>
        <v>91</v>
      </c>
      <c r="B101" s="66" t="s">
        <v>200</v>
      </c>
      <c r="C101" s="67" t="s">
        <v>13</v>
      </c>
      <c r="D101" s="61">
        <f xml:space="preserve"> DATEDIF(E101,$A$7,"y")</f>
        <v>17</v>
      </c>
      <c r="E101" s="68">
        <v>38658</v>
      </c>
      <c r="F101" s="73"/>
      <c r="G101" s="72"/>
      <c r="H101" s="73"/>
      <c r="I101" s="72"/>
      <c r="J101" s="73"/>
      <c r="K101" s="72"/>
      <c r="L101" s="73"/>
      <c r="M101" s="72"/>
      <c r="N101" s="73"/>
      <c r="O101" s="72"/>
      <c r="P101" s="62"/>
      <c r="Q101" s="69"/>
      <c r="R101" s="62"/>
      <c r="S101" s="14"/>
      <c r="T101" s="62"/>
      <c r="U101" s="14"/>
      <c r="V101" s="62"/>
      <c r="W101" s="14"/>
      <c r="X101" s="63">
        <f>+G101+I101+K101+M101+O101+Q101+S101+U101+W101</f>
        <v>0</v>
      </c>
      <c r="Y101" s="15">
        <f>X101</f>
        <v>0</v>
      </c>
      <c r="Z101" s="101">
        <v>7</v>
      </c>
      <c r="AA101" s="50">
        <f>Y101/Z101</f>
        <v>0</v>
      </c>
      <c r="AB101" s="9">
        <v>91</v>
      </c>
    </row>
    <row r="102" spans="1:28" s="2" customFormat="1" ht="16.5" hidden="1">
      <c r="A102" s="9">
        <f t="shared" si="2"/>
        <v>92</v>
      </c>
      <c r="B102" s="75" t="s">
        <v>245</v>
      </c>
      <c r="C102" s="76" t="s">
        <v>16</v>
      </c>
      <c r="D102" s="77">
        <f xml:space="preserve"> DATEDIF(E102,$A$7,"y")</f>
        <v>20</v>
      </c>
      <c r="E102" s="78">
        <v>37495</v>
      </c>
      <c r="F102" s="73"/>
      <c r="G102" s="72"/>
      <c r="H102" s="73"/>
      <c r="I102" s="72"/>
      <c r="J102" s="73"/>
      <c r="K102" s="72"/>
      <c r="L102" s="73"/>
      <c r="M102" s="72"/>
      <c r="N102" s="73"/>
      <c r="O102" s="72"/>
      <c r="P102" s="62"/>
      <c r="Q102" s="69"/>
      <c r="R102" s="62"/>
      <c r="S102" s="14"/>
      <c r="T102" s="62"/>
      <c r="U102" s="14"/>
      <c r="V102" s="62"/>
      <c r="W102" s="14"/>
      <c r="X102" s="63">
        <f>+G102+I102+K102+M102+O102+Q102+S102+U102+W102</f>
        <v>0</v>
      </c>
      <c r="Y102" s="15">
        <f>X102</f>
        <v>0</v>
      </c>
      <c r="Z102" s="101">
        <v>7</v>
      </c>
      <c r="AA102" s="50">
        <f>Y102/Z102</f>
        <v>0</v>
      </c>
      <c r="AB102" s="9">
        <v>92</v>
      </c>
    </row>
    <row r="103" spans="1:28" s="2" customFormat="1" ht="16.5" hidden="1">
      <c r="A103" s="9">
        <f t="shared" si="2"/>
        <v>93</v>
      </c>
      <c r="B103" s="66" t="s">
        <v>212</v>
      </c>
      <c r="C103" s="67" t="s">
        <v>15</v>
      </c>
      <c r="D103" s="61">
        <f xml:space="preserve"> DATEDIF(E103,$A$7,"y")</f>
        <v>16</v>
      </c>
      <c r="E103" s="68">
        <v>38730</v>
      </c>
      <c r="F103" s="73"/>
      <c r="G103" s="72"/>
      <c r="H103" s="73"/>
      <c r="I103" s="72"/>
      <c r="J103" s="73"/>
      <c r="K103" s="72"/>
      <c r="L103" s="73"/>
      <c r="M103" s="72"/>
      <c r="N103" s="73"/>
      <c r="O103" s="72"/>
      <c r="P103" s="62"/>
      <c r="Q103" s="69"/>
      <c r="R103" s="62"/>
      <c r="S103" s="14"/>
      <c r="T103" s="62"/>
      <c r="U103" s="14"/>
      <c r="V103" s="62"/>
      <c r="W103" s="14"/>
      <c r="X103" s="63">
        <f>+G103+I103+K103+M103+O103+Q103+S103+U103+W103</f>
        <v>0</v>
      </c>
      <c r="Y103" s="15">
        <f>X103</f>
        <v>0</v>
      </c>
      <c r="Z103" s="101">
        <v>7</v>
      </c>
      <c r="AA103" s="50">
        <f>Y103/Z103</f>
        <v>0</v>
      </c>
      <c r="AB103" s="9">
        <v>93</v>
      </c>
    </row>
    <row r="104" spans="1:28" s="2" customFormat="1" ht="16.5" hidden="1">
      <c r="A104" s="9">
        <f t="shared" si="2"/>
        <v>94</v>
      </c>
      <c r="B104" s="75" t="s">
        <v>150</v>
      </c>
      <c r="C104" s="76" t="s">
        <v>15</v>
      </c>
      <c r="D104" s="77">
        <f xml:space="preserve"> DATEDIF(E104,$A$7,"y")</f>
        <v>19</v>
      </c>
      <c r="E104" s="78">
        <v>37882</v>
      </c>
      <c r="F104" s="73"/>
      <c r="G104" s="72"/>
      <c r="H104" s="73"/>
      <c r="I104" s="72"/>
      <c r="J104" s="73"/>
      <c r="K104" s="72"/>
      <c r="L104" s="73"/>
      <c r="M104" s="72"/>
      <c r="N104" s="73"/>
      <c r="O104" s="72"/>
      <c r="P104" s="62"/>
      <c r="Q104" s="69"/>
      <c r="R104" s="62"/>
      <c r="S104" s="14"/>
      <c r="T104" s="62"/>
      <c r="U104" s="14"/>
      <c r="V104" s="62"/>
      <c r="W104" s="14"/>
      <c r="X104" s="63">
        <f>+G104+I104+K104+M104+O104+Q104+S104+U104+W104</f>
        <v>0</v>
      </c>
      <c r="Y104" s="15">
        <f>X104</f>
        <v>0</v>
      </c>
      <c r="Z104" s="101">
        <v>7</v>
      </c>
      <c r="AA104" s="50">
        <f>Y104/Z104</f>
        <v>0</v>
      </c>
      <c r="AB104" s="9">
        <v>94</v>
      </c>
    </row>
    <row r="105" spans="1:28" s="2" customFormat="1" ht="16.5" hidden="1">
      <c r="A105" s="9">
        <f t="shared" si="2"/>
        <v>95</v>
      </c>
      <c r="B105" s="75" t="s">
        <v>133</v>
      </c>
      <c r="C105" s="76" t="s">
        <v>16</v>
      </c>
      <c r="D105" s="77">
        <f xml:space="preserve"> DATEDIF(E105,$A$7,"y")</f>
        <v>25</v>
      </c>
      <c r="E105" s="78">
        <v>35717</v>
      </c>
      <c r="F105" s="73"/>
      <c r="G105" s="72"/>
      <c r="H105" s="73"/>
      <c r="I105" s="72"/>
      <c r="J105" s="73"/>
      <c r="K105" s="72"/>
      <c r="L105" s="73"/>
      <c r="M105" s="72"/>
      <c r="N105" s="73"/>
      <c r="O105" s="72"/>
      <c r="P105" s="62"/>
      <c r="Q105" s="69"/>
      <c r="R105" s="62"/>
      <c r="S105" s="14"/>
      <c r="T105" s="62"/>
      <c r="U105" s="14"/>
      <c r="V105" s="62"/>
      <c r="W105" s="14"/>
      <c r="X105" s="63">
        <f>+G105+I105+K105+M105+O105+Q105+S105+U105+W105</f>
        <v>0</v>
      </c>
      <c r="Y105" s="15">
        <f>X105</f>
        <v>0</v>
      </c>
      <c r="Z105" s="101">
        <v>7</v>
      </c>
      <c r="AA105" s="50">
        <f>Y105/Z105</f>
        <v>0</v>
      </c>
      <c r="AB105" s="9">
        <v>95</v>
      </c>
    </row>
    <row r="106" spans="1:28" s="2" customFormat="1" ht="16.5" hidden="1">
      <c r="A106" s="9">
        <f t="shared" si="2"/>
        <v>96</v>
      </c>
      <c r="B106" s="75" t="s">
        <v>147</v>
      </c>
      <c r="C106" s="76" t="s">
        <v>14</v>
      </c>
      <c r="D106" s="77">
        <f xml:space="preserve"> DATEDIF(E106,$A$7,"y")</f>
        <v>25</v>
      </c>
      <c r="E106" s="78">
        <v>35650</v>
      </c>
      <c r="F106" s="73"/>
      <c r="G106" s="72"/>
      <c r="H106" s="73"/>
      <c r="I106" s="72"/>
      <c r="J106" s="73"/>
      <c r="K106" s="72"/>
      <c r="L106" s="73"/>
      <c r="M106" s="72"/>
      <c r="N106" s="73"/>
      <c r="O106" s="72"/>
      <c r="P106" s="62"/>
      <c r="Q106" s="69"/>
      <c r="R106" s="62"/>
      <c r="S106" s="14"/>
      <c r="T106" s="62"/>
      <c r="U106" s="14"/>
      <c r="V106" s="62"/>
      <c r="W106" s="14"/>
      <c r="X106" s="63">
        <f>+G106+I106+K106+M106+O106+Q106+S106+U106+W106</f>
        <v>0</v>
      </c>
      <c r="Y106" s="15">
        <f>X106</f>
        <v>0</v>
      </c>
      <c r="Z106" s="101">
        <v>7</v>
      </c>
      <c r="AA106" s="50">
        <f>Y106/Z106</f>
        <v>0</v>
      </c>
      <c r="AB106" s="9">
        <v>96</v>
      </c>
    </row>
    <row r="107" spans="1:28" s="2" customFormat="1" ht="16.5" hidden="1">
      <c r="A107" s="9">
        <f t="shared" si="2"/>
        <v>97</v>
      </c>
      <c r="B107" s="75" t="s">
        <v>137</v>
      </c>
      <c r="C107" s="76" t="s">
        <v>16</v>
      </c>
      <c r="D107" s="77">
        <f xml:space="preserve"> DATEDIF(E107,$A$7,"y")</f>
        <v>22</v>
      </c>
      <c r="E107" s="78">
        <v>36552</v>
      </c>
      <c r="F107" s="73"/>
      <c r="G107" s="72"/>
      <c r="H107" s="73"/>
      <c r="I107" s="72"/>
      <c r="J107" s="73"/>
      <c r="K107" s="72"/>
      <c r="L107" s="73"/>
      <c r="M107" s="72"/>
      <c r="N107" s="73"/>
      <c r="O107" s="72"/>
      <c r="P107" s="62"/>
      <c r="Q107" s="69"/>
      <c r="R107" s="62"/>
      <c r="S107" s="14"/>
      <c r="T107" s="62"/>
      <c r="U107" s="14"/>
      <c r="V107" s="62"/>
      <c r="W107" s="14"/>
      <c r="X107" s="63">
        <f>+G107+I107+K107+M107+O107+Q107+S107+U107+W107</f>
        <v>0</v>
      </c>
      <c r="Y107" s="15">
        <f>X107</f>
        <v>0</v>
      </c>
      <c r="Z107" s="101">
        <v>7</v>
      </c>
      <c r="AA107" s="50">
        <f>Y107/Z107</f>
        <v>0</v>
      </c>
      <c r="AB107" s="9">
        <v>97</v>
      </c>
    </row>
    <row r="108" spans="1:28" s="2" customFormat="1" ht="16.5" hidden="1">
      <c r="A108" s="9">
        <f t="shared" si="2"/>
        <v>98</v>
      </c>
      <c r="B108" s="75" t="s">
        <v>152</v>
      </c>
      <c r="C108" s="76" t="s">
        <v>15</v>
      </c>
      <c r="D108" s="77">
        <f xml:space="preserve"> DATEDIF(E108,$A$7,"y")</f>
        <v>22</v>
      </c>
      <c r="E108" s="78">
        <v>36780</v>
      </c>
      <c r="F108" s="73"/>
      <c r="G108" s="72"/>
      <c r="H108" s="73"/>
      <c r="I108" s="72"/>
      <c r="J108" s="73"/>
      <c r="K108" s="72"/>
      <c r="L108" s="73"/>
      <c r="M108" s="72"/>
      <c r="N108" s="73"/>
      <c r="O108" s="72"/>
      <c r="P108" s="62"/>
      <c r="Q108" s="69"/>
      <c r="R108" s="62"/>
      <c r="S108" s="14"/>
      <c r="T108" s="62"/>
      <c r="U108" s="14"/>
      <c r="V108" s="62"/>
      <c r="W108" s="14"/>
      <c r="X108" s="63">
        <f>+G108+I108+K108+M108+O108+Q108+S108+U108+W108</f>
        <v>0</v>
      </c>
      <c r="Y108" s="15">
        <f>X108</f>
        <v>0</v>
      </c>
      <c r="Z108" s="101">
        <v>7</v>
      </c>
      <c r="AA108" s="50">
        <f>Y108/Z108</f>
        <v>0</v>
      </c>
      <c r="AB108" s="9">
        <v>98</v>
      </c>
    </row>
    <row r="109" spans="1:28" s="2" customFormat="1" ht="16.5" hidden="1">
      <c r="A109" s="9">
        <f t="shared" si="2"/>
        <v>99</v>
      </c>
      <c r="B109" s="75" t="s">
        <v>114</v>
      </c>
      <c r="C109" s="76" t="s">
        <v>15</v>
      </c>
      <c r="D109" s="77">
        <f xml:space="preserve"> DATEDIF(E109,$A$7,"y")</f>
        <v>21</v>
      </c>
      <c r="E109" s="78">
        <v>37251</v>
      </c>
      <c r="F109" s="73"/>
      <c r="G109" s="72"/>
      <c r="H109" s="73"/>
      <c r="I109" s="72"/>
      <c r="J109" s="73"/>
      <c r="K109" s="72"/>
      <c r="L109" s="73"/>
      <c r="M109" s="72"/>
      <c r="N109" s="73"/>
      <c r="O109" s="72"/>
      <c r="P109" s="62"/>
      <c r="Q109" s="69"/>
      <c r="R109" s="62"/>
      <c r="S109" s="14"/>
      <c r="T109" s="62"/>
      <c r="U109" s="14"/>
      <c r="V109" s="62"/>
      <c r="W109" s="14"/>
      <c r="X109" s="63">
        <f>+G109+I109+K109+M109+O109+Q109+S109+U109+W109</f>
        <v>0</v>
      </c>
      <c r="Y109" s="15">
        <f>X109</f>
        <v>0</v>
      </c>
      <c r="Z109" s="101">
        <v>7</v>
      </c>
      <c r="AA109" s="50">
        <f>Y109/Z109</f>
        <v>0</v>
      </c>
      <c r="AB109" s="9">
        <v>99</v>
      </c>
    </row>
    <row r="110" spans="1:28" s="2" customFormat="1" ht="16.5" hidden="1">
      <c r="A110" s="9">
        <f t="shared" si="2"/>
        <v>100</v>
      </c>
      <c r="B110" s="75" t="s">
        <v>122</v>
      </c>
      <c r="C110" s="76" t="s">
        <v>16</v>
      </c>
      <c r="D110" s="77">
        <f xml:space="preserve"> DATEDIF(E110,$A$7,"y")</f>
        <v>20</v>
      </c>
      <c r="E110" s="78">
        <v>37303</v>
      </c>
      <c r="F110" s="73"/>
      <c r="G110" s="72"/>
      <c r="H110" s="73"/>
      <c r="I110" s="72"/>
      <c r="J110" s="73"/>
      <c r="K110" s="72"/>
      <c r="L110" s="73"/>
      <c r="M110" s="72"/>
      <c r="N110" s="73"/>
      <c r="O110" s="72"/>
      <c r="P110" s="62"/>
      <c r="Q110" s="69"/>
      <c r="R110" s="62"/>
      <c r="S110" s="14"/>
      <c r="T110" s="62"/>
      <c r="U110" s="14"/>
      <c r="V110" s="62"/>
      <c r="W110" s="14"/>
      <c r="X110" s="63">
        <f>+G110+I110+K110+M110+O110+Q110+S110+U110+W110</f>
        <v>0</v>
      </c>
      <c r="Y110" s="15">
        <f>X110</f>
        <v>0</v>
      </c>
      <c r="Z110" s="101">
        <v>7</v>
      </c>
      <c r="AA110" s="50">
        <f>Y110/Z110</f>
        <v>0</v>
      </c>
      <c r="AB110" s="9">
        <v>100</v>
      </c>
    </row>
    <row r="111" spans="1:28" s="2" customFormat="1" ht="16.5" hidden="1">
      <c r="A111" s="9">
        <f t="shared" si="2"/>
        <v>101</v>
      </c>
      <c r="B111" s="75" t="s">
        <v>91</v>
      </c>
      <c r="C111" s="76" t="s">
        <v>15</v>
      </c>
      <c r="D111" s="77">
        <f xml:space="preserve"> DATEDIF(E111,$A$7,"y")</f>
        <v>23</v>
      </c>
      <c r="E111" s="78">
        <v>36508</v>
      </c>
      <c r="F111" s="73"/>
      <c r="G111" s="72"/>
      <c r="H111" s="73"/>
      <c r="I111" s="72"/>
      <c r="J111" s="73"/>
      <c r="K111" s="72"/>
      <c r="L111" s="73"/>
      <c r="M111" s="72"/>
      <c r="N111" s="73"/>
      <c r="O111" s="72"/>
      <c r="P111" s="62"/>
      <c r="Q111" s="69"/>
      <c r="R111" s="62"/>
      <c r="S111" s="14"/>
      <c r="T111" s="62"/>
      <c r="U111" s="14"/>
      <c r="V111" s="62"/>
      <c r="W111" s="14"/>
      <c r="X111" s="63">
        <f>+G111+I111+K111+M111+O111+Q111+S111+U111+W111</f>
        <v>0</v>
      </c>
      <c r="Y111" s="15">
        <f>X111</f>
        <v>0</v>
      </c>
      <c r="Z111" s="101">
        <v>7</v>
      </c>
      <c r="AA111" s="50">
        <f>Y111/Z111</f>
        <v>0</v>
      </c>
      <c r="AB111" s="9">
        <v>101</v>
      </c>
    </row>
    <row r="112" spans="1:28" s="2" customFormat="1" ht="16.5" hidden="1">
      <c r="A112" s="9">
        <f t="shared" si="2"/>
        <v>102</v>
      </c>
      <c r="B112" s="75" t="s">
        <v>106</v>
      </c>
      <c r="C112" s="76" t="s">
        <v>11</v>
      </c>
      <c r="D112" s="77">
        <f xml:space="preserve"> DATEDIF(E112,$A$7,"y")</f>
        <v>22</v>
      </c>
      <c r="E112" s="78">
        <v>36706</v>
      </c>
      <c r="F112" s="73"/>
      <c r="G112" s="72"/>
      <c r="H112" s="73"/>
      <c r="I112" s="72"/>
      <c r="J112" s="73"/>
      <c r="K112" s="72"/>
      <c r="L112" s="73"/>
      <c r="M112" s="72"/>
      <c r="N112" s="73"/>
      <c r="O112" s="72"/>
      <c r="P112" s="62"/>
      <c r="Q112" s="69"/>
      <c r="R112" s="62"/>
      <c r="S112" s="14"/>
      <c r="T112" s="62"/>
      <c r="U112" s="14"/>
      <c r="V112" s="62"/>
      <c r="W112" s="14"/>
      <c r="X112" s="63">
        <f>+G112+I112+K112+M112+O112+Q112+S112+U112+W112</f>
        <v>0</v>
      </c>
      <c r="Y112" s="15">
        <f>X112</f>
        <v>0</v>
      </c>
      <c r="Z112" s="101">
        <v>7</v>
      </c>
      <c r="AA112" s="50">
        <f>Y112/Z112</f>
        <v>0</v>
      </c>
      <c r="AB112" s="9">
        <v>102</v>
      </c>
    </row>
    <row r="113" spans="1:28" s="2" customFormat="1" ht="16.5" hidden="1">
      <c r="A113" s="9">
        <f t="shared" si="2"/>
        <v>103</v>
      </c>
      <c r="B113" s="66" t="s">
        <v>229</v>
      </c>
      <c r="C113" s="67" t="s">
        <v>31</v>
      </c>
      <c r="D113" s="61">
        <f xml:space="preserve"> DATEDIF(E113,$A$7,"y")</f>
        <v>17</v>
      </c>
      <c r="E113" s="68">
        <v>38652</v>
      </c>
      <c r="F113" s="73"/>
      <c r="G113" s="72"/>
      <c r="H113" s="73"/>
      <c r="I113" s="72"/>
      <c r="J113" s="73"/>
      <c r="K113" s="72"/>
      <c r="L113" s="73"/>
      <c r="M113" s="72"/>
      <c r="N113" s="73"/>
      <c r="O113" s="72"/>
      <c r="P113" s="62"/>
      <c r="Q113" s="69"/>
      <c r="R113" s="62"/>
      <c r="S113" s="14"/>
      <c r="T113" s="62"/>
      <c r="U113" s="14"/>
      <c r="V113" s="62"/>
      <c r="W113" s="14"/>
      <c r="X113" s="63">
        <f>+G113+I113+K113+M113+O113+Q113+S113+U113+W113</f>
        <v>0</v>
      </c>
      <c r="Y113" s="15">
        <f>X113</f>
        <v>0</v>
      </c>
      <c r="Z113" s="101">
        <v>7</v>
      </c>
      <c r="AA113" s="50">
        <f>Y113/Z113</f>
        <v>0</v>
      </c>
      <c r="AB113" s="9">
        <v>103</v>
      </c>
    </row>
    <row r="114" spans="1:28" s="2" customFormat="1" ht="16.5" hidden="1">
      <c r="A114" s="9">
        <f t="shared" si="2"/>
        <v>104</v>
      </c>
      <c r="B114" s="75" t="s">
        <v>98</v>
      </c>
      <c r="C114" s="76" t="s">
        <v>14</v>
      </c>
      <c r="D114" s="77">
        <f xml:space="preserve"> DATEDIF(E114,$A$7,"y")</f>
        <v>21</v>
      </c>
      <c r="E114" s="78">
        <v>37036</v>
      </c>
      <c r="F114" s="73"/>
      <c r="G114" s="72"/>
      <c r="H114" s="73"/>
      <c r="I114" s="72"/>
      <c r="J114" s="73"/>
      <c r="K114" s="72"/>
      <c r="L114" s="73"/>
      <c r="M114" s="72"/>
      <c r="N114" s="73"/>
      <c r="O114" s="72"/>
      <c r="P114" s="62"/>
      <c r="Q114" s="69"/>
      <c r="R114" s="62"/>
      <c r="S114" s="14"/>
      <c r="T114" s="62"/>
      <c r="U114" s="14"/>
      <c r="V114" s="62"/>
      <c r="W114" s="14"/>
      <c r="X114" s="63">
        <f>+G114+I114+K114+M114+O114+Q114+S114+U114+W114</f>
        <v>0</v>
      </c>
      <c r="Y114" s="15">
        <f>X114</f>
        <v>0</v>
      </c>
      <c r="Z114" s="101">
        <v>7</v>
      </c>
      <c r="AA114" s="50">
        <f>Y114/Z114</f>
        <v>0</v>
      </c>
      <c r="AB114" s="9">
        <v>104</v>
      </c>
    </row>
    <row r="115" spans="1:28" s="2" customFormat="1" ht="16.5" hidden="1">
      <c r="A115" s="9">
        <f t="shared" si="2"/>
        <v>105</v>
      </c>
      <c r="B115" s="75" t="s">
        <v>244</v>
      </c>
      <c r="C115" s="76" t="s">
        <v>16</v>
      </c>
      <c r="D115" s="77">
        <f xml:space="preserve"> DATEDIF(E115,$A$7,"y")</f>
        <v>20</v>
      </c>
      <c r="E115" s="78">
        <v>37330</v>
      </c>
      <c r="F115" s="73"/>
      <c r="G115" s="72"/>
      <c r="H115" s="73"/>
      <c r="I115" s="72"/>
      <c r="J115" s="73"/>
      <c r="K115" s="72"/>
      <c r="L115" s="73"/>
      <c r="M115" s="72"/>
      <c r="N115" s="73"/>
      <c r="O115" s="72"/>
      <c r="P115" s="62"/>
      <c r="Q115" s="69"/>
      <c r="R115" s="62"/>
      <c r="S115" s="14"/>
      <c r="T115" s="62"/>
      <c r="U115" s="14"/>
      <c r="V115" s="62"/>
      <c r="W115" s="14"/>
      <c r="X115" s="63">
        <f>+G115+I115+K115+M115+O115+Q115+S115+U115+W115</f>
        <v>0</v>
      </c>
      <c r="Y115" s="15">
        <f>X115</f>
        <v>0</v>
      </c>
      <c r="Z115" s="101">
        <v>7</v>
      </c>
      <c r="AA115" s="50">
        <f>Y115/Z115</f>
        <v>0</v>
      </c>
      <c r="AB115" s="9">
        <v>105</v>
      </c>
    </row>
    <row r="116" spans="1:28" ht="16.5" hidden="1">
      <c r="A116" s="9">
        <f t="shared" si="2"/>
        <v>106</v>
      </c>
      <c r="B116" s="66" t="s">
        <v>205</v>
      </c>
      <c r="C116" s="67" t="s">
        <v>15</v>
      </c>
      <c r="D116" s="61">
        <f xml:space="preserve"> DATEDIF(E116,$A$7,"y")</f>
        <v>16</v>
      </c>
      <c r="E116" s="68">
        <v>38880</v>
      </c>
      <c r="F116" s="73"/>
      <c r="G116" s="72"/>
      <c r="H116" s="73"/>
      <c r="I116" s="72"/>
      <c r="J116" s="73"/>
      <c r="K116" s="72"/>
      <c r="L116" s="73"/>
      <c r="M116" s="72"/>
      <c r="N116" s="73"/>
      <c r="O116" s="72"/>
      <c r="P116" s="62"/>
      <c r="Q116" s="69"/>
      <c r="R116" s="62"/>
      <c r="S116" s="14"/>
      <c r="T116" s="62"/>
      <c r="U116" s="14"/>
      <c r="V116" s="62"/>
      <c r="W116" s="14"/>
      <c r="X116" s="63">
        <f>+G116+I116+K116+M116+O116+Q116+S116+U116+W116</f>
        <v>0</v>
      </c>
      <c r="Y116" s="15">
        <f>X116</f>
        <v>0</v>
      </c>
      <c r="Z116" s="101">
        <v>7</v>
      </c>
      <c r="AA116" s="50">
        <f>Y116/Z116</f>
        <v>0</v>
      </c>
      <c r="AB116" s="9">
        <v>106</v>
      </c>
    </row>
    <row r="117" spans="1:28" ht="16.5" hidden="1">
      <c r="A117" s="9">
        <f t="shared" si="2"/>
        <v>107</v>
      </c>
      <c r="B117" s="66" t="s">
        <v>240</v>
      </c>
      <c r="C117" s="67" t="s">
        <v>19</v>
      </c>
      <c r="D117" s="61">
        <f xml:space="preserve"> DATEDIF(E117,$A$7,"y")</f>
        <v>17</v>
      </c>
      <c r="E117" s="68">
        <v>38582</v>
      </c>
      <c r="F117" s="73"/>
      <c r="G117" s="72"/>
      <c r="H117" s="73"/>
      <c r="I117" s="72"/>
      <c r="J117" s="73"/>
      <c r="K117" s="72"/>
      <c r="L117" s="73"/>
      <c r="M117" s="72"/>
      <c r="N117" s="73"/>
      <c r="O117" s="72"/>
      <c r="P117" s="62"/>
      <c r="Q117" s="69"/>
      <c r="R117" s="62"/>
      <c r="S117" s="14"/>
      <c r="T117" s="62"/>
      <c r="U117" s="14"/>
      <c r="V117" s="62"/>
      <c r="W117" s="14"/>
      <c r="X117" s="63">
        <f>+G117+I117+K117+M117+O117+Q117+S117+U117+W117</f>
        <v>0</v>
      </c>
      <c r="Y117" s="15">
        <f>X117</f>
        <v>0</v>
      </c>
      <c r="Z117" s="101">
        <v>7</v>
      </c>
      <c r="AA117" s="50">
        <f>Y117/Z117</f>
        <v>0</v>
      </c>
      <c r="AB117" s="9">
        <v>107</v>
      </c>
    </row>
    <row r="118" spans="1:28" ht="16.5" hidden="1">
      <c r="A118" s="9">
        <f t="shared" si="2"/>
        <v>108</v>
      </c>
      <c r="B118" s="66" t="s">
        <v>241</v>
      </c>
      <c r="C118" s="67" t="s">
        <v>19</v>
      </c>
      <c r="D118" s="61">
        <f xml:space="preserve"> DATEDIF(E118,$A$7,"y")</f>
        <v>16</v>
      </c>
      <c r="E118" s="68">
        <v>39027</v>
      </c>
      <c r="F118" s="73"/>
      <c r="G118" s="72"/>
      <c r="H118" s="73"/>
      <c r="I118" s="72"/>
      <c r="J118" s="73"/>
      <c r="K118" s="72"/>
      <c r="L118" s="73"/>
      <c r="M118" s="72"/>
      <c r="N118" s="73"/>
      <c r="O118" s="72"/>
      <c r="P118" s="62"/>
      <c r="Q118" s="69"/>
      <c r="R118" s="62"/>
      <c r="S118" s="14"/>
      <c r="T118" s="62"/>
      <c r="U118" s="14"/>
      <c r="V118" s="62"/>
      <c r="W118" s="14"/>
      <c r="X118" s="63">
        <f>+G118+I118+K118+M118+O118+Q118+S118+U118+W118</f>
        <v>0</v>
      </c>
      <c r="Y118" s="15">
        <f>X118</f>
        <v>0</v>
      </c>
      <c r="Z118" s="101">
        <v>7</v>
      </c>
      <c r="AA118" s="50">
        <f>Y118/Z118</f>
        <v>0</v>
      </c>
      <c r="AB118" s="9">
        <v>108</v>
      </c>
    </row>
    <row r="119" spans="1:28" ht="16.5" hidden="1">
      <c r="A119" s="9">
        <f t="shared" si="2"/>
        <v>109</v>
      </c>
      <c r="B119" s="66" t="s">
        <v>136</v>
      </c>
      <c r="C119" s="67" t="s">
        <v>15</v>
      </c>
      <c r="D119" s="61">
        <f xml:space="preserve"> DATEDIF(E119,$A$7,"y")</f>
        <v>18</v>
      </c>
      <c r="E119" s="68">
        <v>38162</v>
      </c>
      <c r="F119" s="73"/>
      <c r="G119" s="72"/>
      <c r="H119" s="73"/>
      <c r="I119" s="72"/>
      <c r="J119" s="73"/>
      <c r="K119" s="72"/>
      <c r="L119" s="73"/>
      <c r="M119" s="72"/>
      <c r="N119" s="73"/>
      <c r="O119" s="72"/>
      <c r="P119" s="62"/>
      <c r="Q119" s="69"/>
      <c r="R119" s="62"/>
      <c r="S119" s="14"/>
      <c r="T119" s="62"/>
      <c r="U119" s="14"/>
      <c r="V119" s="62"/>
      <c r="W119" s="14"/>
      <c r="X119" s="63">
        <f>+G119+I119+K119+M119+O119+Q119+S119+U119+W119</f>
        <v>0</v>
      </c>
      <c r="Y119" s="15">
        <f>X119</f>
        <v>0</v>
      </c>
      <c r="Z119" s="101">
        <v>7</v>
      </c>
      <c r="AA119" s="50">
        <f>Y119/Z119</f>
        <v>0</v>
      </c>
      <c r="AB119" s="9">
        <v>109</v>
      </c>
    </row>
    <row r="120" spans="1:28" ht="16.5" hidden="1">
      <c r="A120" s="9">
        <f t="shared" si="2"/>
        <v>110</v>
      </c>
      <c r="B120" s="66" t="s">
        <v>191</v>
      </c>
      <c r="C120" s="67" t="s">
        <v>13</v>
      </c>
      <c r="D120" s="61">
        <f xml:space="preserve"> DATEDIF(E120,$A$7,"y")</f>
        <v>17</v>
      </c>
      <c r="E120" s="68">
        <v>38589</v>
      </c>
      <c r="F120" s="73"/>
      <c r="G120" s="72"/>
      <c r="H120" s="73"/>
      <c r="I120" s="72"/>
      <c r="J120" s="73"/>
      <c r="K120" s="72"/>
      <c r="L120" s="73"/>
      <c r="M120" s="72"/>
      <c r="N120" s="73"/>
      <c r="O120" s="72"/>
      <c r="P120" s="62"/>
      <c r="Q120" s="69"/>
      <c r="R120" s="62"/>
      <c r="S120" s="14"/>
      <c r="T120" s="62"/>
      <c r="U120" s="14"/>
      <c r="V120" s="62"/>
      <c r="W120" s="14"/>
      <c r="X120" s="63">
        <f>+G120+I120+K120+M120+O120+Q120+S120+U120+W120</f>
        <v>0</v>
      </c>
      <c r="Y120" s="15">
        <f>X120</f>
        <v>0</v>
      </c>
      <c r="Z120" s="101">
        <v>7</v>
      </c>
      <c r="AA120" s="50">
        <f>Y120/Z120</f>
        <v>0</v>
      </c>
      <c r="AB120" s="9">
        <v>110</v>
      </c>
    </row>
    <row r="121" spans="1:28" ht="16.5" hidden="1">
      <c r="A121" s="9">
        <f t="shared" si="2"/>
        <v>111</v>
      </c>
      <c r="B121" s="75" t="s">
        <v>160</v>
      </c>
      <c r="C121" s="76" t="s">
        <v>13</v>
      </c>
      <c r="D121" s="77">
        <f xml:space="preserve"> DATEDIF(E121,$A$7,"y")</f>
        <v>24</v>
      </c>
      <c r="E121" s="78">
        <v>35846</v>
      </c>
      <c r="F121" s="73"/>
      <c r="G121" s="72"/>
      <c r="H121" s="73"/>
      <c r="I121" s="72"/>
      <c r="J121" s="73"/>
      <c r="K121" s="72"/>
      <c r="L121" s="73"/>
      <c r="M121" s="72"/>
      <c r="N121" s="73"/>
      <c r="O121" s="72"/>
      <c r="P121" s="62"/>
      <c r="Q121" s="69"/>
      <c r="R121" s="62"/>
      <c r="S121" s="14"/>
      <c r="T121" s="62"/>
      <c r="U121" s="14"/>
      <c r="V121" s="62"/>
      <c r="W121" s="14"/>
      <c r="X121" s="63">
        <f>+G121+I121+K121+M121+O121+Q121+S121+U121+W121</f>
        <v>0</v>
      </c>
      <c r="Y121" s="15">
        <f>X121</f>
        <v>0</v>
      </c>
      <c r="Z121" s="101">
        <v>7</v>
      </c>
      <c r="AA121" s="50">
        <f>Y121/Z121</f>
        <v>0</v>
      </c>
      <c r="AB121" s="9">
        <v>111</v>
      </c>
    </row>
    <row r="122" spans="1:28" ht="16.5" hidden="1">
      <c r="A122" s="9">
        <f t="shared" si="2"/>
        <v>112</v>
      </c>
      <c r="B122" s="75" t="s">
        <v>171</v>
      </c>
      <c r="C122" s="76" t="s">
        <v>12</v>
      </c>
      <c r="D122" s="77">
        <f xml:space="preserve"> DATEDIF(E122,$A$7,"y")</f>
        <v>24</v>
      </c>
      <c r="E122" s="78">
        <v>36037</v>
      </c>
      <c r="F122" s="73"/>
      <c r="G122" s="72"/>
      <c r="H122" s="73"/>
      <c r="I122" s="72"/>
      <c r="J122" s="73"/>
      <c r="K122" s="72"/>
      <c r="L122" s="73"/>
      <c r="M122" s="72"/>
      <c r="N122" s="73"/>
      <c r="O122" s="72"/>
      <c r="P122" s="62"/>
      <c r="Q122" s="69"/>
      <c r="R122" s="62"/>
      <c r="S122" s="14"/>
      <c r="T122" s="62"/>
      <c r="U122" s="14"/>
      <c r="V122" s="62"/>
      <c r="W122" s="14"/>
      <c r="X122" s="63">
        <f>+G122+I122+K122+M122+O122+Q122+S122+U122+W122</f>
        <v>0</v>
      </c>
      <c r="Y122" s="15">
        <f>X122</f>
        <v>0</v>
      </c>
      <c r="Z122" s="101">
        <v>7</v>
      </c>
      <c r="AA122" s="50">
        <f>Y122/Z122</f>
        <v>0</v>
      </c>
      <c r="AB122" s="9">
        <v>112</v>
      </c>
    </row>
    <row r="123" spans="1:28" ht="16.5" hidden="1">
      <c r="A123" s="9">
        <f t="shared" si="2"/>
        <v>113</v>
      </c>
      <c r="B123" s="75" t="s">
        <v>103</v>
      </c>
      <c r="C123" s="76" t="s">
        <v>14</v>
      </c>
      <c r="D123" s="77">
        <f xml:space="preserve"> DATEDIF(E123,$A$7,"y")</f>
        <v>23</v>
      </c>
      <c r="E123" s="78">
        <v>36305</v>
      </c>
      <c r="F123" s="73"/>
      <c r="G123" s="72"/>
      <c r="H123" s="73"/>
      <c r="I123" s="72"/>
      <c r="J123" s="73"/>
      <c r="K123" s="72"/>
      <c r="L123" s="73"/>
      <c r="M123" s="72"/>
      <c r="N123" s="73"/>
      <c r="O123" s="72"/>
      <c r="P123" s="62"/>
      <c r="Q123" s="69"/>
      <c r="R123" s="62"/>
      <c r="S123" s="14"/>
      <c r="T123" s="62"/>
      <c r="U123" s="14"/>
      <c r="V123" s="62"/>
      <c r="W123" s="14"/>
      <c r="X123" s="63">
        <f>+G123+I123+K123+M123+O123+Q123+S123+U123+W123</f>
        <v>0</v>
      </c>
      <c r="Y123" s="15">
        <f>X123</f>
        <v>0</v>
      </c>
      <c r="Z123" s="101">
        <v>7</v>
      </c>
      <c r="AA123" s="50">
        <f>Y123/Z123</f>
        <v>0</v>
      </c>
      <c r="AB123" s="9">
        <v>113</v>
      </c>
    </row>
    <row r="124" spans="1:28" ht="16.5" hidden="1">
      <c r="A124" s="9">
        <f t="shared" si="2"/>
        <v>114</v>
      </c>
      <c r="B124" s="75" t="s">
        <v>120</v>
      </c>
      <c r="C124" s="76" t="s">
        <v>15</v>
      </c>
      <c r="D124" s="77">
        <f xml:space="preserve"> DATEDIF(E124,$A$7,"y")</f>
        <v>23</v>
      </c>
      <c r="E124" s="78">
        <v>36488</v>
      </c>
      <c r="F124" s="73"/>
      <c r="G124" s="72"/>
      <c r="H124" s="73"/>
      <c r="I124" s="72"/>
      <c r="J124" s="73"/>
      <c r="K124" s="72"/>
      <c r="L124" s="73"/>
      <c r="M124" s="72"/>
      <c r="N124" s="73"/>
      <c r="O124" s="72"/>
      <c r="P124" s="62"/>
      <c r="Q124" s="69"/>
      <c r="R124" s="62"/>
      <c r="S124" s="14"/>
      <c r="T124" s="62"/>
      <c r="U124" s="14"/>
      <c r="V124" s="62"/>
      <c r="W124" s="14"/>
      <c r="X124" s="63">
        <f>+G124+I124+K124+M124+O124+Q124+S124+U124+W124</f>
        <v>0</v>
      </c>
      <c r="Y124" s="15">
        <f>X124</f>
        <v>0</v>
      </c>
      <c r="Z124" s="101">
        <v>7</v>
      </c>
      <c r="AA124" s="50">
        <f>Y124/Z124</f>
        <v>0</v>
      </c>
      <c r="AB124" s="9">
        <v>114</v>
      </c>
    </row>
    <row r="125" spans="1:28" ht="16.5" hidden="1">
      <c r="A125" s="9">
        <f t="shared" si="2"/>
        <v>115</v>
      </c>
      <c r="B125" s="75" t="s">
        <v>123</v>
      </c>
      <c r="C125" s="76" t="s">
        <v>16</v>
      </c>
      <c r="D125" s="77">
        <f xml:space="preserve"> DATEDIF(E125,$A$7,"y")</f>
        <v>22</v>
      </c>
      <c r="E125" s="78">
        <v>36756</v>
      </c>
      <c r="F125" s="73"/>
      <c r="G125" s="72"/>
      <c r="H125" s="73"/>
      <c r="I125" s="72"/>
      <c r="J125" s="73"/>
      <c r="K125" s="72"/>
      <c r="L125" s="73"/>
      <c r="M125" s="72"/>
      <c r="N125" s="73"/>
      <c r="O125" s="72"/>
      <c r="P125" s="62"/>
      <c r="Q125" s="69"/>
      <c r="R125" s="62"/>
      <c r="S125" s="14"/>
      <c r="T125" s="62"/>
      <c r="U125" s="14"/>
      <c r="V125" s="62"/>
      <c r="W125" s="14"/>
      <c r="X125" s="63">
        <f>+G125+I125+K125+M125+O125+Q125+S125+U125+W125</f>
        <v>0</v>
      </c>
      <c r="Y125" s="15">
        <f>X125</f>
        <v>0</v>
      </c>
      <c r="Z125" s="101">
        <v>7</v>
      </c>
      <c r="AA125" s="50">
        <f>Y125/Z125</f>
        <v>0</v>
      </c>
      <c r="AB125" s="9">
        <v>115</v>
      </c>
    </row>
    <row r="126" spans="1:28" ht="16.5" hidden="1">
      <c r="A126" s="9">
        <f t="shared" si="2"/>
        <v>116</v>
      </c>
      <c r="B126" s="75" t="s">
        <v>93</v>
      </c>
      <c r="C126" s="76" t="s">
        <v>15</v>
      </c>
      <c r="D126" s="77">
        <f xml:space="preserve"> DATEDIF(E126,$A$7,"y")</f>
        <v>22</v>
      </c>
      <c r="E126" s="78">
        <v>36763</v>
      </c>
      <c r="F126" s="73"/>
      <c r="G126" s="72"/>
      <c r="H126" s="73"/>
      <c r="I126" s="72"/>
      <c r="J126" s="73"/>
      <c r="K126" s="72"/>
      <c r="L126" s="73"/>
      <c r="M126" s="72"/>
      <c r="N126" s="73"/>
      <c r="O126" s="72"/>
      <c r="P126" s="62"/>
      <c r="Q126" s="69"/>
      <c r="R126" s="62"/>
      <c r="S126" s="14"/>
      <c r="T126" s="62"/>
      <c r="U126" s="14"/>
      <c r="V126" s="62"/>
      <c r="W126" s="14"/>
      <c r="X126" s="63">
        <f>+G126+I126+K126+M126+O126+Q126+S126+U126+W126</f>
        <v>0</v>
      </c>
      <c r="Y126" s="15">
        <f>X126</f>
        <v>0</v>
      </c>
      <c r="Z126" s="101">
        <v>7</v>
      </c>
      <c r="AA126" s="50">
        <f>Y126/Z126</f>
        <v>0</v>
      </c>
      <c r="AB126" s="9">
        <v>116</v>
      </c>
    </row>
    <row r="127" spans="1:28" ht="16.5" hidden="1">
      <c r="A127" s="9">
        <f t="shared" si="2"/>
        <v>117</v>
      </c>
      <c r="B127" s="75" t="s">
        <v>149</v>
      </c>
      <c r="C127" s="76" t="s">
        <v>15</v>
      </c>
      <c r="D127" s="77">
        <f xml:space="preserve"> DATEDIF(E127,$A$7,"y")</f>
        <v>22</v>
      </c>
      <c r="E127" s="78">
        <v>36798</v>
      </c>
      <c r="F127" s="73"/>
      <c r="G127" s="72"/>
      <c r="H127" s="73"/>
      <c r="I127" s="72"/>
      <c r="J127" s="73"/>
      <c r="K127" s="72"/>
      <c r="L127" s="73"/>
      <c r="M127" s="72"/>
      <c r="N127" s="73"/>
      <c r="O127" s="72"/>
      <c r="P127" s="62"/>
      <c r="Q127" s="69"/>
      <c r="R127" s="62"/>
      <c r="S127" s="14"/>
      <c r="T127" s="62"/>
      <c r="U127" s="14"/>
      <c r="V127" s="62"/>
      <c r="W127" s="14"/>
      <c r="X127" s="63">
        <f>+G127+I127+K127+M127+O127+Q127+S127+U127+W127</f>
        <v>0</v>
      </c>
      <c r="Y127" s="15">
        <f>X127</f>
        <v>0</v>
      </c>
      <c r="Z127" s="101">
        <v>7</v>
      </c>
      <c r="AA127" s="50">
        <f>Y127/Z127</f>
        <v>0</v>
      </c>
      <c r="AB127" s="9">
        <v>117</v>
      </c>
    </row>
    <row r="128" spans="1:28" ht="16.5" hidden="1">
      <c r="A128" s="9">
        <f t="shared" si="2"/>
        <v>118</v>
      </c>
      <c r="B128" s="75" t="s">
        <v>135</v>
      </c>
      <c r="C128" s="76" t="s">
        <v>48</v>
      </c>
      <c r="D128" s="77">
        <f xml:space="preserve"> DATEDIF(E128,$A$7,"y")</f>
        <v>22</v>
      </c>
      <c r="E128" s="78">
        <v>36859</v>
      </c>
      <c r="F128" s="73"/>
      <c r="G128" s="72"/>
      <c r="H128" s="73"/>
      <c r="I128" s="72"/>
      <c r="J128" s="73"/>
      <c r="K128" s="72"/>
      <c r="L128" s="73"/>
      <c r="M128" s="72"/>
      <c r="N128" s="73"/>
      <c r="O128" s="72"/>
      <c r="P128" s="62"/>
      <c r="Q128" s="69"/>
      <c r="R128" s="62"/>
      <c r="S128" s="14"/>
      <c r="T128" s="62"/>
      <c r="U128" s="14"/>
      <c r="V128" s="62"/>
      <c r="W128" s="14"/>
      <c r="X128" s="63">
        <f>+G128+I128+K128+M128+O128+Q128+S128+U128+W128</f>
        <v>0</v>
      </c>
      <c r="Y128" s="15">
        <f>X128</f>
        <v>0</v>
      </c>
      <c r="Z128" s="101">
        <v>7</v>
      </c>
      <c r="AA128" s="50">
        <f>Y128/Z128</f>
        <v>0</v>
      </c>
      <c r="AB128" s="9">
        <v>118</v>
      </c>
    </row>
    <row r="129" spans="1:35" ht="16.5" hidden="1">
      <c r="A129" s="9">
        <f t="shared" si="2"/>
        <v>119</v>
      </c>
      <c r="B129" s="75" t="s">
        <v>116</v>
      </c>
      <c r="C129" s="76" t="s">
        <v>15</v>
      </c>
      <c r="D129" s="77">
        <f xml:space="preserve"> DATEDIF(E129,$A$7,"y")</f>
        <v>21</v>
      </c>
      <c r="E129" s="78">
        <v>37140</v>
      </c>
      <c r="F129" s="73"/>
      <c r="G129" s="72"/>
      <c r="H129" s="73"/>
      <c r="I129" s="72"/>
      <c r="J129" s="73"/>
      <c r="K129" s="72"/>
      <c r="L129" s="73"/>
      <c r="M129" s="72"/>
      <c r="N129" s="73"/>
      <c r="O129" s="72"/>
      <c r="P129" s="62"/>
      <c r="Q129" s="69"/>
      <c r="R129" s="62"/>
      <c r="S129" s="14"/>
      <c r="T129" s="62"/>
      <c r="U129" s="14"/>
      <c r="V129" s="62"/>
      <c r="W129" s="14"/>
      <c r="X129" s="63">
        <f>+G129+I129+K129+M129+O129+Q129+S129+U129+W129</f>
        <v>0</v>
      </c>
      <c r="Y129" s="15">
        <f>X129</f>
        <v>0</v>
      </c>
      <c r="Z129" s="101">
        <v>7</v>
      </c>
      <c r="AA129" s="50">
        <f>Y129/Z129</f>
        <v>0</v>
      </c>
      <c r="AB129" s="9">
        <v>119</v>
      </c>
    </row>
    <row r="130" spans="1:35" ht="16.5" hidden="1">
      <c r="A130" s="9">
        <f t="shared" si="2"/>
        <v>120</v>
      </c>
      <c r="B130" s="75" t="s">
        <v>131</v>
      </c>
      <c r="C130" s="76" t="s">
        <v>15</v>
      </c>
      <c r="D130" s="77">
        <f xml:space="preserve"> DATEDIF(E130,$A$7,"y")</f>
        <v>21</v>
      </c>
      <c r="E130" s="78">
        <v>37148</v>
      </c>
      <c r="F130" s="73"/>
      <c r="G130" s="72"/>
      <c r="H130" s="73"/>
      <c r="I130" s="72"/>
      <c r="J130" s="73"/>
      <c r="K130" s="72"/>
      <c r="L130" s="73"/>
      <c r="M130" s="72"/>
      <c r="N130" s="73"/>
      <c r="O130" s="72"/>
      <c r="P130" s="62"/>
      <c r="Q130" s="69"/>
      <c r="R130" s="62"/>
      <c r="S130" s="14"/>
      <c r="T130" s="62"/>
      <c r="U130" s="14"/>
      <c r="V130" s="62"/>
      <c r="W130" s="14"/>
      <c r="X130" s="63">
        <f>+G130+I130+K130+M130+O130+Q130+S130+U130+W130</f>
        <v>0</v>
      </c>
      <c r="Y130" s="15">
        <f>X130</f>
        <v>0</v>
      </c>
      <c r="Z130" s="101">
        <v>7</v>
      </c>
      <c r="AA130" s="50">
        <f>Y130/Z130</f>
        <v>0</v>
      </c>
      <c r="AB130" s="9">
        <v>120</v>
      </c>
    </row>
    <row r="131" spans="1:35" ht="16.5" hidden="1">
      <c r="A131" s="9">
        <f t="shared" si="2"/>
        <v>121</v>
      </c>
      <c r="B131" s="75" t="s">
        <v>134</v>
      </c>
      <c r="C131" s="76" t="s">
        <v>12</v>
      </c>
      <c r="D131" s="77">
        <f xml:space="preserve"> DATEDIF(E131,$A$7,"y")</f>
        <v>21</v>
      </c>
      <c r="E131" s="78">
        <v>37149</v>
      </c>
      <c r="F131" s="73"/>
      <c r="G131" s="72"/>
      <c r="H131" s="73"/>
      <c r="I131" s="72"/>
      <c r="J131" s="73"/>
      <c r="K131" s="72"/>
      <c r="L131" s="73"/>
      <c r="M131" s="72"/>
      <c r="N131" s="73"/>
      <c r="O131" s="72"/>
      <c r="P131" s="62"/>
      <c r="Q131" s="69"/>
      <c r="R131" s="62"/>
      <c r="S131" s="14"/>
      <c r="T131" s="62"/>
      <c r="U131" s="14"/>
      <c r="V131" s="62"/>
      <c r="W131" s="14"/>
      <c r="X131" s="63">
        <f>+G131+I131+K131+M131+O131+Q131+S131+U131+W131</f>
        <v>0</v>
      </c>
      <c r="Y131" s="15">
        <f>X131</f>
        <v>0</v>
      </c>
      <c r="Z131" s="101">
        <v>7</v>
      </c>
      <c r="AA131" s="50">
        <f>Y131/Z131</f>
        <v>0</v>
      </c>
      <c r="AB131" s="9">
        <v>121</v>
      </c>
    </row>
    <row r="132" spans="1:35" ht="16.5" hidden="1">
      <c r="A132" s="9">
        <f t="shared" si="2"/>
        <v>122</v>
      </c>
      <c r="B132" s="75" t="s">
        <v>132</v>
      </c>
      <c r="C132" s="76" t="s">
        <v>20</v>
      </c>
      <c r="D132" s="77">
        <f xml:space="preserve"> DATEDIF(E132,$A$7,"y")</f>
        <v>21</v>
      </c>
      <c r="E132" s="78">
        <v>37182</v>
      </c>
      <c r="F132" s="73"/>
      <c r="G132" s="72"/>
      <c r="H132" s="73"/>
      <c r="I132" s="72"/>
      <c r="J132" s="73"/>
      <c r="K132" s="72"/>
      <c r="L132" s="73"/>
      <c r="M132" s="72"/>
      <c r="N132" s="73"/>
      <c r="O132" s="72"/>
      <c r="P132" s="62"/>
      <c r="Q132" s="69"/>
      <c r="R132" s="62"/>
      <c r="S132" s="14"/>
      <c r="T132" s="62"/>
      <c r="U132" s="14"/>
      <c r="V132" s="62"/>
      <c r="W132" s="14"/>
      <c r="X132" s="63">
        <f>+G132+I132+K132+M132+O132+Q132+S132+U132+W132</f>
        <v>0</v>
      </c>
      <c r="Y132" s="15">
        <f>X132</f>
        <v>0</v>
      </c>
      <c r="Z132" s="101">
        <v>7</v>
      </c>
      <c r="AA132" s="50">
        <f>Y132/Z132</f>
        <v>0</v>
      </c>
      <c r="AB132" s="9">
        <v>122</v>
      </c>
    </row>
    <row r="133" spans="1:35" ht="16.5" hidden="1">
      <c r="A133" s="9">
        <f t="shared" si="2"/>
        <v>123</v>
      </c>
      <c r="B133" s="75" t="s">
        <v>94</v>
      </c>
      <c r="C133" s="76" t="s">
        <v>15</v>
      </c>
      <c r="D133" s="77">
        <f xml:space="preserve"> DATEDIF(E133,$A$7,"y")</f>
        <v>20</v>
      </c>
      <c r="E133" s="78">
        <v>37317</v>
      </c>
      <c r="F133" s="73"/>
      <c r="G133" s="72"/>
      <c r="H133" s="73"/>
      <c r="I133" s="72"/>
      <c r="J133" s="73"/>
      <c r="K133" s="72"/>
      <c r="L133" s="73"/>
      <c r="M133" s="72"/>
      <c r="N133" s="73"/>
      <c r="O133" s="72"/>
      <c r="P133" s="62"/>
      <c r="Q133" s="69"/>
      <c r="R133" s="62"/>
      <c r="S133" s="14"/>
      <c r="T133" s="62"/>
      <c r="U133" s="14"/>
      <c r="V133" s="62"/>
      <c r="W133" s="14"/>
      <c r="X133" s="63">
        <f>+G133+I133+K133+M133+O133+Q133+S133+U133+W133</f>
        <v>0</v>
      </c>
      <c r="Y133" s="15">
        <f>X133</f>
        <v>0</v>
      </c>
      <c r="Z133" s="101">
        <v>7</v>
      </c>
      <c r="AA133" s="50">
        <f>Y133/Z133</f>
        <v>0</v>
      </c>
      <c r="AB133" s="9">
        <v>123</v>
      </c>
    </row>
    <row r="134" spans="1:35" s="2" customFormat="1" ht="16.5" hidden="1">
      <c r="A134" s="9">
        <f t="shared" ref="A134" si="3">AB134</f>
        <v>124</v>
      </c>
      <c r="B134" s="75" t="s">
        <v>110</v>
      </c>
      <c r="C134" s="76" t="s">
        <v>15</v>
      </c>
      <c r="D134" s="77">
        <f xml:space="preserve"> DATEDIF(E134,$A$7,"y")</f>
        <v>20</v>
      </c>
      <c r="E134" s="78">
        <v>37354</v>
      </c>
      <c r="F134" s="73"/>
      <c r="G134" s="72"/>
      <c r="H134" s="73"/>
      <c r="I134" s="72"/>
      <c r="J134" s="73"/>
      <c r="K134" s="72"/>
      <c r="L134" s="73"/>
      <c r="M134" s="72"/>
      <c r="N134" s="73"/>
      <c r="O134" s="72"/>
      <c r="P134" s="62"/>
      <c r="Q134" s="69"/>
      <c r="R134" s="62"/>
      <c r="S134" s="14"/>
      <c r="T134" s="62"/>
      <c r="U134" s="14"/>
      <c r="V134" s="62"/>
      <c r="W134" s="14"/>
      <c r="X134" s="63">
        <f>+G134+I134+K134+M134+O134+Q134+S134+U134+W134</f>
        <v>0</v>
      </c>
      <c r="Y134" s="15">
        <f>X134</f>
        <v>0</v>
      </c>
      <c r="Z134" s="101">
        <v>7</v>
      </c>
      <c r="AA134" s="50">
        <f>Y134/Z134</f>
        <v>0</v>
      </c>
      <c r="AB134" s="9">
        <v>124</v>
      </c>
      <c r="AG134" s="94"/>
      <c r="AI134" s="18"/>
    </row>
    <row r="135" spans="1:35" ht="16.5" hidden="1">
      <c r="A135" s="9">
        <f t="shared" ref="A135:A169" si="4">AB135</f>
        <v>125</v>
      </c>
      <c r="B135" s="75" t="s">
        <v>115</v>
      </c>
      <c r="C135" s="76" t="s">
        <v>15</v>
      </c>
      <c r="D135" s="77">
        <f xml:space="preserve"> DATEDIF(E135,$A$7,"y")</f>
        <v>20</v>
      </c>
      <c r="E135" s="78">
        <v>37417</v>
      </c>
      <c r="F135" s="73"/>
      <c r="G135" s="72"/>
      <c r="H135" s="73"/>
      <c r="I135" s="72"/>
      <c r="J135" s="73"/>
      <c r="K135" s="72"/>
      <c r="L135" s="73"/>
      <c r="M135" s="72"/>
      <c r="N135" s="73"/>
      <c r="O135" s="72"/>
      <c r="P135" s="62"/>
      <c r="Q135" s="69"/>
      <c r="R135" s="62"/>
      <c r="S135" s="14"/>
      <c r="T135" s="62"/>
      <c r="U135" s="14"/>
      <c r="V135" s="62"/>
      <c r="W135" s="14"/>
      <c r="X135" s="63">
        <f>+G135+I135+K135+M135+O135+Q135+S135+U135+W135</f>
        <v>0</v>
      </c>
      <c r="Y135" s="15">
        <f>X135</f>
        <v>0</v>
      </c>
      <c r="Z135" s="101">
        <v>7</v>
      </c>
      <c r="AA135" s="50">
        <f>Y135/Z135</f>
        <v>0</v>
      </c>
      <c r="AB135" s="9">
        <v>125</v>
      </c>
    </row>
    <row r="136" spans="1:35" ht="16.5" hidden="1">
      <c r="A136" s="9">
        <f t="shared" si="4"/>
        <v>126</v>
      </c>
      <c r="B136" s="75" t="s">
        <v>113</v>
      </c>
      <c r="C136" s="76" t="s">
        <v>14</v>
      </c>
      <c r="D136" s="77">
        <f xml:space="preserve"> DATEDIF(E136,$A$7,"y")</f>
        <v>20</v>
      </c>
      <c r="E136" s="78">
        <v>37476</v>
      </c>
      <c r="F136" s="73"/>
      <c r="G136" s="72"/>
      <c r="H136" s="73"/>
      <c r="I136" s="72"/>
      <c r="J136" s="73"/>
      <c r="K136" s="72"/>
      <c r="L136" s="73"/>
      <c r="M136" s="72"/>
      <c r="N136" s="73"/>
      <c r="O136" s="72"/>
      <c r="P136" s="62"/>
      <c r="Q136" s="69"/>
      <c r="R136" s="62"/>
      <c r="S136" s="14"/>
      <c r="T136" s="62"/>
      <c r="U136" s="14"/>
      <c r="V136" s="62"/>
      <c r="W136" s="14"/>
      <c r="X136" s="63">
        <f>+G136+I136+K136+M136+O136+Q136+S136+U136+W136</f>
        <v>0</v>
      </c>
      <c r="Y136" s="15">
        <f>X136</f>
        <v>0</v>
      </c>
      <c r="Z136" s="101">
        <v>7</v>
      </c>
      <c r="AA136" s="50">
        <f>Y136/Z136</f>
        <v>0</v>
      </c>
      <c r="AB136" s="9">
        <v>126</v>
      </c>
    </row>
    <row r="137" spans="1:35" ht="16.5" hidden="1">
      <c r="A137" s="9">
        <f t="shared" si="4"/>
        <v>127</v>
      </c>
      <c r="B137" s="75" t="s">
        <v>117</v>
      </c>
      <c r="C137" s="76" t="s">
        <v>16</v>
      </c>
      <c r="D137" s="77">
        <f xml:space="preserve"> DATEDIF(E137,$A$7,"y")</f>
        <v>20</v>
      </c>
      <c r="E137" s="78">
        <v>37497</v>
      </c>
      <c r="F137" s="73"/>
      <c r="G137" s="72"/>
      <c r="H137" s="73"/>
      <c r="I137" s="72"/>
      <c r="J137" s="73"/>
      <c r="K137" s="72"/>
      <c r="L137" s="73"/>
      <c r="M137" s="72"/>
      <c r="N137" s="73"/>
      <c r="O137" s="72"/>
      <c r="P137" s="62"/>
      <c r="Q137" s="69"/>
      <c r="R137" s="62"/>
      <c r="S137" s="14"/>
      <c r="T137" s="62"/>
      <c r="U137" s="14"/>
      <c r="V137" s="62"/>
      <c r="W137" s="14"/>
      <c r="X137" s="63">
        <f>+G137+I137+K137+M137+O137+Q137+S137+U137+W137</f>
        <v>0</v>
      </c>
      <c r="Y137" s="15">
        <f>X137</f>
        <v>0</v>
      </c>
      <c r="Z137" s="101">
        <v>7</v>
      </c>
      <c r="AA137" s="50">
        <f>Y137/Z137</f>
        <v>0</v>
      </c>
      <c r="AB137" s="9">
        <v>127</v>
      </c>
    </row>
    <row r="138" spans="1:35" ht="16.5" hidden="1">
      <c r="A138" s="9">
        <f t="shared" si="4"/>
        <v>128</v>
      </c>
      <c r="B138" s="75" t="s">
        <v>121</v>
      </c>
      <c r="C138" s="76" t="s">
        <v>15</v>
      </c>
      <c r="D138" s="77">
        <f xml:space="preserve"> DATEDIF(E138,$A$7,"y")</f>
        <v>20</v>
      </c>
      <c r="E138" s="78">
        <v>37511</v>
      </c>
      <c r="F138" s="73"/>
      <c r="G138" s="72"/>
      <c r="H138" s="73"/>
      <c r="I138" s="72"/>
      <c r="J138" s="73"/>
      <c r="K138" s="72"/>
      <c r="L138" s="73"/>
      <c r="M138" s="72"/>
      <c r="N138" s="73"/>
      <c r="O138" s="72"/>
      <c r="P138" s="62"/>
      <c r="Q138" s="69"/>
      <c r="R138" s="62"/>
      <c r="S138" s="14"/>
      <c r="T138" s="62"/>
      <c r="U138" s="14"/>
      <c r="V138" s="62"/>
      <c r="W138" s="14"/>
      <c r="X138" s="63">
        <f>+G138+I138+K138+M138+O138+Q138+S138+U138+W138</f>
        <v>0</v>
      </c>
      <c r="Y138" s="15">
        <f>X138</f>
        <v>0</v>
      </c>
      <c r="Z138" s="101">
        <v>7</v>
      </c>
      <c r="AA138" s="50">
        <f>Y138/Z138</f>
        <v>0</v>
      </c>
      <c r="AB138" s="9">
        <v>128</v>
      </c>
    </row>
    <row r="139" spans="1:35" ht="16.5" hidden="1">
      <c r="A139" s="9">
        <f t="shared" si="4"/>
        <v>129</v>
      </c>
      <c r="B139" s="75" t="s">
        <v>190</v>
      </c>
      <c r="C139" s="76" t="s">
        <v>11</v>
      </c>
      <c r="D139" s="77">
        <f xml:space="preserve"> DATEDIF(E139,$A$7,"y")</f>
        <v>20</v>
      </c>
      <c r="E139" s="78">
        <v>37550</v>
      </c>
      <c r="F139" s="73"/>
      <c r="G139" s="72"/>
      <c r="H139" s="73"/>
      <c r="I139" s="72"/>
      <c r="J139" s="73"/>
      <c r="K139" s="72"/>
      <c r="L139" s="73"/>
      <c r="M139" s="72"/>
      <c r="N139" s="73"/>
      <c r="O139" s="72"/>
      <c r="P139" s="62"/>
      <c r="Q139" s="69"/>
      <c r="R139" s="62"/>
      <c r="S139" s="14"/>
      <c r="T139" s="62"/>
      <c r="U139" s="14"/>
      <c r="V139" s="62"/>
      <c r="W139" s="14"/>
      <c r="X139" s="63">
        <f>+G139+I139+K139+M139+O139+Q139+S139+U139+W139</f>
        <v>0</v>
      </c>
      <c r="Y139" s="15">
        <f>X139</f>
        <v>0</v>
      </c>
      <c r="Z139" s="101">
        <v>7</v>
      </c>
      <c r="AA139" s="50">
        <f>Y139/Z139</f>
        <v>0</v>
      </c>
      <c r="AB139" s="9">
        <v>129</v>
      </c>
    </row>
    <row r="140" spans="1:35" ht="16.5" hidden="1">
      <c r="A140" s="9">
        <f t="shared" si="4"/>
        <v>130</v>
      </c>
      <c r="B140" s="75" t="s">
        <v>161</v>
      </c>
      <c r="C140" s="76" t="s">
        <v>16</v>
      </c>
      <c r="D140" s="77">
        <f xml:space="preserve"> DATEDIF(E140,$A$7,"y")</f>
        <v>20</v>
      </c>
      <c r="E140" s="78">
        <v>37564</v>
      </c>
      <c r="F140" s="73"/>
      <c r="G140" s="72"/>
      <c r="H140" s="73"/>
      <c r="I140" s="72"/>
      <c r="J140" s="73"/>
      <c r="K140" s="72"/>
      <c r="L140" s="73"/>
      <c r="M140" s="72"/>
      <c r="N140" s="73"/>
      <c r="O140" s="72"/>
      <c r="P140" s="62"/>
      <c r="Q140" s="69"/>
      <c r="R140" s="62"/>
      <c r="S140" s="14"/>
      <c r="T140" s="62"/>
      <c r="U140" s="14"/>
      <c r="V140" s="62"/>
      <c r="W140" s="14"/>
      <c r="X140" s="63">
        <f>+G140+I140+K140+M140+O140+Q140+S140+U140+W140</f>
        <v>0</v>
      </c>
      <c r="Y140" s="15">
        <f>X140</f>
        <v>0</v>
      </c>
      <c r="Z140" s="101">
        <v>7</v>
      </c>
      <c r="AA140" s="50">
        <f>Y140/Z140</f>
        <v>0</v>
      </c>
      <c r="AB140" s="9">
        <v>130</v>
      </c>
    </row>
    <row r="141" spans="1:35" ht="16.5" hidden="1">
      <c r="A141" s="9">
        <f t="shared" si="4"/>
        <v>131</v>
      </c>
      <c r="B141" s="75" t="s">
        <v>100</v>
      </c>
      <c r="C141" s="76" t="s">
        <v>14</v>
      </c>
      <c r="D141" s="77">
        <f xml:space="preserve"> DATEDIF(E141,$A$7,"y")</f>
        <v>19</v>
      </c>
      <c r="E141" s="78">
        <v>37624</v>
      </c>
      <c r="F141" s="73"/>
      <c r="G141" s="72"/>
      <c r="H141" s="73"/>
      <c r="I141" s="72"/>
      <c r="J141" s="73"/>
      <c r="K141" s="72"/>
      <c r="L141" s="73"/>
      <c r="M141" s="72"/>
      <c r="N141" s="73"/>
      <c r="O141" s="72"/>
      <c r="P141" s="62"/>
      <c r="Q141" s="69"/>
      <c r="R141" s="62"/>
      <c r="S141" s="14"/>
      <c r="T141" s="62"/>
      <c r="U141" s="14"/>
      <c r="V141" s="62"/>
      <c r="W141" s="14"/>
      <c r="X141" s="63">
        <f>+G141+I141+K141+M141+O141+Q141+S141+U141+W141</f>
        <v>0</v>
      </c>
      <c r="Y141" s="15">
        <f>X141</f>
        <v>0</v>
      </c>
      <c r="Z141" s="101">
        <v>7</v>
      </c>
      <c r="AA141" s="50">
        <f>Y141/Z141</f>
        <v>0</v>
      </c>
      <c r="AB141" s="9">
        <v>131</v>
      </c>
    </row>
    <row r="142" spans="1:35" ht="16.5" hidden="1">
      <c r="A142" s="9">
        <f t="shared" si="4"/>
        <v>132</v>
      </c>
      <c r="B142" s="75" t="s">
        <v>95</v>
      </c>
      <c r="C142" s="76" t="s">
        <v>17</v>
      </c>
      <c r="D142" s="77">
        <f xml:space="preserve"> DATEDIF(E142,$A$7,"y")</f>
        <v>19</v>
      </c>
      <c r="E142" s="78">
        <v>37643</v>
      </c>
      <c r="F142" s="73"/>
      <c r="G142" s="72"/>
      <c r="H142" s="73"/>
      <c r="I142" s="72"/>
      <c r="J142" s="73"/>
      <c r="K142" s="72"/>
      <c r="L142" s="73"/>
      <c r="M142" s="72"/>
      <c r="N142" s="73"/>
      <c r="O142" s="72"/>
      <c r="P142" s="62"/>
      <c r="Q142" s="69"/>
      <c r="R142" s="62"/>
      <c r="S142" s="14"/>
      <c r="T142" s="62"/>
      <c r="U142" s="14"/>
      <c r="V142" s="62"/>
      <c r="W142" s="14"/>
      <c r="X142" s="63">
        <f>+G142+I142+K142+M142+O142+Q142+S142+U142+W142</f>
        <v>0</v>
      </c>
      <c r="Y142" s="15">
        <f>X142</f>
        <v>0</v>
      </c>
      <c r="Z142" s="101">
        <v>7</v>
      </c>
      <c r="AA142" s="50">
        <f>Y142/Z142</f>
        <v>0</v>
      </c>
      <c r="AB142" s="9">
        <v>132</v>
      </c>
    </row>
    <row r="143" spans="1:35" ht="16.5" hidden="1">
      <c r="A143" s="9">
        <f t="shared" si="4"/>
        <v>133</v>
      </c>
      <c r="B143" s="75" t="s">
        <v>118</v>
      </c>
      <c r="C143" s="76" t="s">
        <v>15</v>
      </c>
      <c r="D143" s="77">
        <f xml:space="preserve"> DATEDIF(E143,$A$7,"y")</f>
        <v>19</v>
      </c>
      <c r="E143" s="78">
        <v>37657</v>
      </c>
      <c r="F143" s="73"/>
      <c r="G143" s="72"/>
      <c r="H143" s="73"/>
      <c r="I143" s="72"/>
      <c r="J143" s="73"/>
      <c r="K143" s="72"/>
      <c r="L143" s="73"/>
      <c r="M143" s="72"/>
      <c r="N143" s="73"/>
      <c r="O143" s="72"/>
      <c r="P143" s="62"/>
      <c r="Q143" s="69"/>
      <c r="R143" s="62"/>
      <c r="S143" s="14"/>
      <c r="T143" s="62"/>
      <c r="U143" s="14"/>
      <c r="V143" s="62"/>
      <c r="W143" s="14"/>
      <c r="X143" s="63">
        <f>+G143+I143+K143+M143+O143+Q143+S143+U143+W143</f>
        <v>0</v>
      </c>
      <c r="Y143" s="15">
        <f>X143</f>
        <v>0</v>
      </c>
      <c r="Z143" s="101">
        <v>7</v>
      </c>
      <c r="AA143" s="50">
        <f>Y143/Z143</f>
        <v>0</v>
      </c>
      <c r="AB143" s="9">
        <v>133</v>
      </c>
    </row>
    <row r="144" spans="1:35" ht="16.5" hidden="1">
      <c r="A144" s="9">
        <f t="shared" si="4"/>
        <v>134</v>
      </c>
      <c r="B144" s="75" t="s">
        <v>102</v>
      </c>
      <c r="C144" s="76" t="s">
        <v>16</v>
      </c>
      <c r="D144" s="77">
        <f xml:space="preserve"> DATEDIF(E144,$A$7,"y")</f>
        <v>19</v>
      </c>
      <c r="E144" s="78">
        <v>37691</v>
      </c>
      <c r="F144" s="73"/>
      <c r="G144" s="72"/>
      <c r="H144" s="73"/>
      <c r="I144" s="72"/>
      <c r="J144" s="73"/>
      <c r="K144" s="72"/>
      <c r="L144" s="73"/>
      <c r="M144" s="72"/>
      <c r="N144" s="73"/>
      <c r="O144" s="72"/>
      <c r="P144" s="62"/>
      <c r="Q144" s="69"/>
      <c r="R144" s="62"/>
      <c r="S144" s="14"/>
      <c r="T144" s="62"/>
      <c r="U144" s="14"/>
      <c r="V144" s="62"/>
      <c r="W144" s="14"/>
      <c r="X144" s="63">
        <f>+G144+I144+K144+M144+O144+Q144+S144+U144+W144</f>
        <v>0</v>
      </c>
      <c r="Y144" s="15">
        <f>X144</f>
        <v>0</v>
      </c>
      <c r="Z144" s="101">
        <v>7</v>
      </c>
      <c r="AA144" s="50">
        <f>Y144/Z144</f>
        <v>0</v>
      </c>
      <c r="AB144" s="9">
        <v>134</v>
      </c>
    </row>
    <row r="145" spans="1:28" ht="16.5" hidden="1">
      <c r="A145" s="9">
        <f t="shared" si="4"/>
        <v>135</v>
      </c>
      <c r="B145" s="75" t="s">
        <v>183</v>
      </c>
      <c r="C145" s="76" t="s">
        <v>11</v>
      </c>
      <c r="D145" s="77">
        <f xml:space="preserve"> DATEDIF(E145,$A$7,"y")</f>
        <v>19</v>
      </c>
      <c r="E145" s="78">
        <v>37725</v>
      </c>
      <c r="F145" s="73"/>
      <c r="G145" s="72"/>
      <c r="H145" s="73"/>
      <c r="I145" s="72"/>
      <c r="J145" s="73"/>
      <c r="K145" s="72"/>
      <c r="L145" s="73"/>
      <c r="M145" s="72"/>
      <c r="N145" s="73"/>
      <c r="O145" s="72"/>
      <c r="P145" s="62"/>
      <c r="Q145" s="69"/>
      <c r="R145" s="62"/>
      <c r="S145" s="14"/>
      <c r="T145" s="62"/>
      <c r="U145" s="14"/>
      <c r="V145" s="62"/>
      <c r="W145" s="14"/>
      <c r="X145" s="63">
        <f>+G145+I145+K145+M145+O145+Q145+S145+U145+W145</f>
        <v>0</v>
      </c>
      <c r="Y145" s="15">
        <f>X145</f>
        <v>0</v>
      </c>
      <c r="Z145" s="101">
        <v>7</v>
      </c>
      <c r="AA145" s="50">
        <f>Y145/Z145</f>
        <v>0</v>
      </c>
      <c r="AB145" s="9">
        <v>135</v>
      </c>
    </row>
    <row r="146" spans="1:28" ht="16.5" hidden="1">
      <c r="A146" s="9">
        <f t="shared" si="4"/>
        <v>136</v>
      </c>
      <c r="B146" s="75" t="s">
        <v>126</v>
      </c>
      <c r="C146" s="76" t="s">
        <v>11</v>
      </c>
      <c r="D146" s="77">
        <f xml:space="preserve"> DATEDIF(E146,$A$7,"y")</f>
        <v>19</v>
      </c>
      <c r="E146" s="78">
        <v>37747</v>
      </c>
      <c r="F146" s="73"/>
      <c r="G146" s="72"/>
      <c r="H146" s="73"/>
      <c r="I146" s="72"/>
      <c r="J146" s="73"/>
      <c r="K146" s="72"/>
      <c r="L146" s="73"/>
      <c r="M146" s="72"/>
      <c r="N146" s="73"/>
      <c r="O146" s="72"/>
      <c r="P146" s="62"/>
      <c r="Q146" s="69"/>
      <c r="R146" s="62"/>
      <c r="S146" s="14"/>
      <c r="T146" s="62"/>
      <c r="U146" s="14"/>
      <c r="V146" s="62"/>
      <c r="W146" s="14"/>
      <c r="X146" s="63">
        <f>+G146+I146+K146+M146+O146+Q146+S146+U146+W146</f>
        <v>0</v>
      </c>
      <c r="Y146" s="15">
        <f>X146</f>
        <v>0</v>
      </c>
      <c r="Z146" s="101">
        <v>7</v>
      </c>
      <c r="AA146" s="50">
        <f>Y146/Z146</f>
        <v>0</v>
      </c>
      <c r="AB146" s="9">
        <v>136</v>
      </c>
    </row>
    <row r="147" spans="1:28" ht="16.5" hidden="1">
      <c r="A147" s="9">
        <f t="shared" si="4"/>
        <v>137</v>
      </c>
      <c r="B147" s="75" t="s">
        <v>146</v>
      </c>
      <c r="C147" s="76" t="s">
        <v>52</v>
      </c>
      <c r="D147" s="77">
        <f xml:space="preserve"> DATEDIF(E147,$A$7,"y")</f>
        <v>19</v>
      </c>
      <c r="E147" s="78">
        <v>37779</v>
      </c>
      <c r="F147" s="73"/>
      <c r="G147" s="72"/>
      <c r="H147" s="73"/>
      <c r="I147" s="72"/>
      <c r="J147" s="73"/>
      <c r="K147" s="72"/>
      <c r="L147" s="73"/>
      <c r="M147" s="72"/>
      <c r="N147" s="73"/>
      <c r="O147" s="72"/>
      <c r="P147" s="62"/>
      <c r="Q147" s="69"/>
      <c r="R147" s="62"/>
      <c r="S147" s="14"/>
      <c r="T147" s="62"/>
      <c r="U147" s="14"/>
      <c r="V147" s="62"/>
      <c r="W147" s="14"/>
      <c r="X147" s="63">
        <f>+G147+I147+K147+M147+O147+Q147+S147+U147+W147</f>
        <v>0</v>
      </c>
      <c r="Y147" s="15">
        <f>X147</f>
        <v>0</v>
      </c>
      <c r="Z147" s="101">
        <v>7</v>
      </c>
      <c r="AA147" s="50">
        <f>Y147/Z147</f>
        <v>0</v>
      </c>
      <c r="AB147" s="9">
        <v>137</v>
      </c>
    </row>
    <row r="148" spans="1:28" ht="16.5" hidden="1">
      <c r="A148" s="9">
        <f t="shared" si="4"/>
        <v>138</v>
      </c>
      <c r="B148" s="75" t="s">
        <v>58</v>
      </c>
      <c r="C148" s="76" t="s">
        <v>11</v>
      </c>
      <c r="D148" s="77">
        <f xml:space="preserve"> DATEDIF(E148,$A$7,"y")</f>
        <v>19</v>
      </c>
      <c r="E148" s="78">
        <v>37790</v>
      </c>
      <c r="F148" s="73"/>
      <c r="G148" s="72"/>
      <c r="H148" s="73"/>
      <c r="I148" s="72"/>
      <c r="J148" s="73"/>
      <c r="K148" s="72"/>
      <c r="L148" s="73"/>
      <c r="M148" s="72"/>
      <c r="N148" s="73"/>
      <c r="O148" s="72"/>
      <c r="P148" s="62"/>
      <c r="Q148" s="69"/>
      <c r="R148" s="62"/>
      <c r="S148" s="14"/>
      <c r="T148" s="62"/>
      <c r="U148" s="14"/>
      <c r="V148" s="62"/>
      <c r="W148" s="14"/>
      <c r="X148" s="63">
        <f>+G148+I148+K148+M148+O148+Q148+S148+U148+W148</f>
        <v>0</v>
      </c>
      <c r="Y148" s="15">
        <f>X148</f>
        <v>0</v>
      </c>
      <c r="Z148" s="101">
        <v>7</v>
      </c>
      <c r="AA148" s="50">
        <f>Y148/Z148</f>
        <v>0</v>
      </c>
      <c r="AB148" s="9">
        <v>138</v>
      </c>
    </row>
    <row r="149" spans="1:28" ht="16.5" hidden="1">
      <c r="A149" s="9">
        <f t="shared" si="4"/>
        <v>139</v>
      </c>
      <c r="B149" s="66" t="s">
        <v>111</v>
      </c>
      <c r="C149" s="67" t="s">
        <v>11</v>
      </c>
      <c r="D149" s="61">
        <f xml:space="preserve"> DATEDIF(E149,$A$7,"y")</f>
        <v>18</v>
      </c>
      <c r="E149" s="68">
        <v>38033</v>
      </c>
      <c r="F149" s="73"/>
      <c r="G149" s="72"/>
      <c r="H149" s="73"/>
      <c r="I149" s="72"/>
      <c r="J149" s="73"/>
      <c r="K149" s="72"/>
      <c r="L149" s="73"/>
      <c r="M149" s="72"/>
      <c r="N149" s="73"/>
      <c r="O149" s="72"/>
      <c r="P149" s="62"/>
      <c r="Q149" s="69"/>
      <c r="R149" s="62"/>
      <c r="S149" s="14"/>
      <c r="T149" s="62"/>
      <c r="U149" s="14"/>
      <c r="V149" s="62"/>
      <c r="W149" s="14"/>
      <c r="X149" s="63">
        <f>+G149+I149+K149+M149+O149+Q149+S149+U149+W149</f>
        <v>0</v>
      </c>
      <c r="Y149" s="15">
        <f>X149</f>
        <v>0</v>
      </c>
      <c r="Z149" s="101">
        <v>7</v>
      </c>
      <c r="AA149" s="50">
        <f>Y149/Z149</f>
        <v>0</v>
      </c>
      <c r="AB149" s="9">
        <v>139</v>
      </c>
    </row>
    <row r="150" spans="1:28" ht="16.5" hidden="1">
      <c r="A150" s="9">
        <f t="shared" si="4"/>
        <v>140</v>
      </c>
      <c r="B150" s="66" t="s">
        <v>151</v>
      </c>
      <c r="C150" s="67" t="s">
        <v>15</v>
      </c>
      <c r="D150" s="61">
        <f xml:space="preserve"> DATEDIF(E150,$A$7,"y")</f>
        <v>18</v>
      </c>
      <c r="E150" s="68">
        <v>38050</v>
      </c>
      <c r="F150" s="73"/>
      <c r="G150" s="72"/>
      <c r="H150" s="73"/>
      <c r="I150" s="72"/>
      <c r="J150" s="73"/>
      <c r="K150" s="72"/>
      <c r="L150" s="73"/>
      <c r="M150" s="72"/>
      <c r="N150" s="73"/>
      <c r="O150" s="72"/>
      <c r="P150" s="62"/>
      <c r="Q150" s="69"/>
      <c r="R150" s="62"/>
      <c r="S150" s="14"/>
      <c r="T150" s="62"/>
      <c r="U150" s="14"/>
      <c r="V150" s="62"/>
      <c r="W150" s="14"/>
      <c r="X150" s="63">
        <f>+G150+I150+K150+M150+O150+Q150+S150+U150+W150</f>
        <v>0</v>
      </c>
      <c r="Y150" s="15">
        <f>X150</f>
        <v>0</v>
      </c>
      <c r="Z150" s="101">
        <v>7</v>
      </c>
      <c r="AA150" s="50">
        <f>Y150/Z150</f>
        <v>0</v>
      </c>
      <c r="AB150" s="9">
        <v>140</v>
      </c>
    </row>
    <row r="151" spans="1:28" ht="16.5" hidden="1">
      <c r="A151" s="9">
        <f t="shared" si="4"/>
        <v>141</v>
      </c>
      <c r="B151" s="66" t="s">
        <v>92</v>
      </c>
      <c r="C151" s="67" t="s">
        <v>16</v>
      </c>
      <c r="D151" s="61">
        <f xml:space="preserve"> DATEDIF(E151,$A$7,"y")</f>
        <v>18</v>
      </c>
      <c r="E151" s="68">
        <v>38071</v>
      </c>
      <c r="F151" s="73"/>
      <c r="G151" s="72"/>
      <c r="H151" s="73"/>
      <c r="I151" s="72"/>
      <c r="J151" s="73"/>
      <c r="K151" s="72"/>
      <c r="L151" s="73"/>
      <c r="M151" s="72"/>
      <c r="N151" s="73"/>
      <c r="O151" s="72"/>
      <c r="P151" s="62"/>
      <c r="Q151" s="69"/>
      <c r="R151" s="62"/>
      <c r="S151" s="14"/>
      <c r="T151" s="62"/>
      <c r="U151" s="14"/>
      <c r="V151" s="62"/>
      <c r="W151" s="14"/>
      <c r="X151" s="63">
        <f>+G151+I151+K151+M151+O151+Q151+S151+U151+W151</f>
        <v>0</v>
      </c>
      <c r="Y151" s="15">
        <f>X151</f>
        <v>0</v>
      </c>
      <c r="Z151" s="101">
        <v>7</v>
      </c>
      <c r="AA151" s="50">
        <f>Y151/Z151</f>
        <v>0</v>
      </c>
      <c r="AB151" s="9">
        <v>141</v>
      </c>
    </row>
    <row r="152" spans="1:28" ht="16.5" hidden="1">
      <c r="A152" s="9">
        <f t="shared" si="4"/>
        <v>142</v>
      </c>
      <c r="B152" s="66" t="s">
        <v>128</v>
      </c>
      <c r="C152" s="67" t="s">
        <v>11</v>
      </c>
      <c r="D152" s="61">
        <f xml:space="preserve"> DATEDIF(E152,$A$7,"y")</f>
        <v>18</v>
      </c>
      <c r="E152" s="68">
        <v>38149</v>
      </c>
      <c r="F152" s="73"/>
      <c r="G152" s="72"/>
      <c r="H152" s="73"/>
      <c r="I152" s="72"/>
      <c r="J152" s="73"/>
      <c r="K152" s="72"/>
      <c r="L152" s="73"/>
      <c r="M152" s="72"/>
      <c r="N152" s="73"/>
      <c r="O152" s="72"/>
      <c r="P152" s="62"/>
      <c r="Q152" s="69"/>
      <c r="R152" s="62"/>
      <c r="S152" s="14"/>
      <c r="T152" s="62"/>
      <c r="U152" s="14"/>
      <c r="V152" s="62"/>
      <c r="W152" s="14"/>
      <c r="X152" s="63">
        <f>+G152+I152+K152+M152+O152+Q152+S152+U152+W152</f>
        <v>0</v>
      </c>
      <c r="Y152" s="15">
        <f>X152</f>
        <v>0</v>
      </c>
      <c r="Z152" s="101">
        <v>7</v>
      </c>
      <c r="AA152" s="50">
        <f>Y152/Z152</f>
        <v>0</v>
      </c>
      <c r="AB152" s="9">
        <v>142</v>
      </c>
    </row>
    <row r="153" spans="1:28" ht="16.5" hidden="1">
      <c r="A153" s="9">
        <f t="shared" si="4"/>
        <v>143</v>
      </c>
      <c r="B153" s="66" t="s">
        <v>108</v>
      </c>
      <c r="C153" s="67" t="s">
        <v>16</v>
      </c>
      <c r="D153" s="61">
        <f xml:space="preserve"> DATEDIF(E153,$A$7,"y")</f>
        <v>18</v>
      </c>
      <c r="E153" s="68">
        <v>38230</v>
      </c>
      <c r="F153" s="73"/>
      <c r="G153" s="72"/>
      <c r="H153" s="73"/>
      <c r="I153" s="72"/>
      <c r="J153" s="73"/>
      <c r="K153" s="72"/>
      <c r="L153" s="73"/>
      <c r="M153" s="72"/>
      <c r="N153" s="73"/>
      <c r="O153" s="72"/>
      <c r="P153" s="62"/>
      <c r="Q153" s="69"/>
      <c r="R153" s="62"/>
      <c r="S153" s="14"/>
      <c r="T153" s="62"/>
      <c r="U153" s="14"/>
      <c r="V153" s="62"/>
      <c r="W153" s="14"/>
      <c r="X153" s="63">
        <f>+G153+I153+K153+M153+O153+Q153+S153+U153+W153</f>
        <v>0</v>
      </c>
      <c r="Y153" s="15">
        <f>X153</f>
        <v>0</v>
      </c>
      <c r="Z153" s="101">
        <v>7</v>
      </c>
      <c r="AA153" s="50">
        <f>Y153/Z153</f>
        <v>0</v>
      </c>
      <c r="AB153" s="9">
        <v>143</v>
      </c>
    </row>
    <row r="154" spans="1:28" ht="16.5" hidden="1">
      <c r="A154" s="9">
        <f t="shared" si="4"/>
        <v>144</v>
      </c>
      <c r="B154" s="66" t="s">
        <v>127</v>
      </c>
      <c r="C154" s="67" t="s">
        <v>14</v>
      </c>
      <c r="D154" s="61">
        <f xml:space="preserve"> DATEDIF(E154,$A$7,"y")</f>
        <v>18</v>
      </c>
      <c r="E154" s="68">
        <v>38294</v>
      </c>
      <c r="F154" s="73"/>
      <c r="G154" s="72"/>
      <c r="H154" s="73"/>
      <c r="I154" s="72"/>
      <c r="J154" s="73"/>
      <c r="K154" s="72"/>
      <c r="L154" s="73"/>
      <c r="M154" s="72"/>
      <c r="N154" s="73"/>
      <c r="O154" s="72"/>
      <c r="P154" s="62"/>
      <c r="Q154" s="69"/>
      <c r="R154" s="62"/>
      <c r="S154" s="14"/>
      <c r="T154" s="62"/>
      <c r="U154" s="14"/>
      <c r="V154" s="62"/>
      <c r="W154" s="14"/>
      <c r="X154" s="63">
        <f>+G154+I154+K154+M154+O154+Q154+S154+U154+W154</f>
        <v>0</v>
      </c>
      <c r="Y154" s="15">
        <f>X154</f>
        <v>0</v>
      </c>
      <c r="Z154" s="101">
        <v>7</v>
      </c>
      <c r="AA154" s="50">
        <f>Y154/Z154</f>
        <v>0</v>
      </c>
      <c r="AB154" s="9">
        <v>144</v>
      </c>
    </row>
    <row r="155" spans="1:28" ht="16.5" hidden="1">
      <c r="A155" s="9">
        <f t="shared" si="4"/>
        <v>145</v>
      </c>
      <c r="B155" s="66" t="s">
        <v>178</v>
      </c>
      <c r="C155" s="67" t="s">
        <v>12</v>
      </c>
      <c r="D155" s="61">
        <f xml:space="preserve"> DATEDIF(E155,$A$7,"y")</f>
        <v>17</v>
      </c>
      <c r="E155" s="68">
        <v>38586</v>
      </c>
      <c r="F155" s="73"/>
      <c r="G155" s="72"/>
      <c r="H155" s="73"/>
      <c r="I155" s="72"/>
      <c r="J155" s="73"/>
      <c r="K155" s="72"/>
      <c r="L155" s="73"/>
      <c r="M155" s="72"/>
      <c r="N155" s="73"/>
      <c r="O155" s="72"/>
      <c r="P155" s="62"/>
      <c r="Q155" s="69"/>
      <c r="R155" s="62"/>
      <c r="S155" s="14"/>
      <c r="T155" s="62"/>
      <c r="U155" s="14"/>
      <c r="V155" s="62"/>
      <c r="W155" s="14"/>
      <c r="X155" s="63">
        <f>+G155+I155+K155+M155+O155+Q155+S155+U155+W155</f>
        <v>0</v>
      </c>
      <c r="Y155" s="15">
        <f>X155</f>
        <v>0</v>
      </c>
      <c r="Z155" s="101">
        <v>7</v>
      </c>
      <c r="AA155" s="50">
        <f>Y155/Z155</f>
        <v>0</v>
      </c>
      <c r="AB155" s="9">
        <v>145</v>
      </c>
    </row>
    <row r="156" spans="1:28" ht="16.5" hidden="1">
      <c r="A156" s="9">
        <f t="shared" si="4"/>
        <v>146</v>
      </c>
      <c r="B156" s="66" t="s">
        <v>177</v>
      </c>
      <c r="C156" s="67" t="s">
        <v>15</v>
      </c>
      <c r="D156" s="61">
        <f xml:space="preserve"> DATEDIF(E156,$A$7,"y")</f>
        <v>17</v>
      </c>
      <c r="E156" s="68">
        <v>38710</v>
      </c>
      <c r="F156" s="73"/>
      <c r="G156" s="72"/>
      <c r="H156" s="73"/>
      <c r="I156" s="72"/>
      <c r="J156" s="73"/>
      <c r="K156" s="72"/>
      <c r="L156" s="73"/>
      <c r="M156" s="72"/>
      <c r="N156" s="73"/>
      <c r="O156" s="72"/>
      <c r="P156" s="62"/>
      <c r="Q156" s="69"/>
      <c r="R156" s="62"/>
      <c r="S156" s="14"/>
      <c r="T156" s="62"/>
      <c r="U156" s="14"/>
      <c r="V156" s="62"/>
      <c r="W156" s="14"/>
      <c r="X156" s="63">
        <f>+G156+I156+K156+M156+O156+Q156+S156+U156+W156</f>
        <v>0</v>
      </c>
      <c r="Y156" s="15">
        <f>X156</f>
        <v>0</v>
      </c>
      <c r="Z156" s="101">
        <v>7</v>
      </c>
      <c r="AA156" s="50">
        <f>Y156/Z156</f>
        <v>0</v>
      </c>
      <c r="AB156" s="9">
        <v>146</v>
      </c>
    </row>
    <row r="157" spans="1:28" ht="16.5" hidden="1">
      <c r="A157" s="9">
        <f t="shared" si="4"/>
        <v>147</v>
      </c>
      <c r="B157" s="66"/>
      <c r="C157" s="67"/>
      <c r="D157" s="61"/>
      <c r="E157" s="68"/>
      <c r="F157" s="73"/>
      <c r="G157" s="72"/>
      <c r="H157" s="73"/>
      <c r="I157" s="72"/>
      <c r="J157" s="73"/>
      <c r="K157" s="72"/>
      <c r="L157" s="73"/>
      <c r="M157" s="72"/>
      <c r="N157" s="73"/>
      <c r="O157" s="72"/>
      <c r="P157" s="62"/>
      <c r="Q157" s="69"/>
      <c r="R157" s="62"/>
      <c r="S157" s="14"/>
      <c r="T157" s="62"/>
      <c r="U157" s="14"/>
      <c r="V157" s="62"/>
      <c r="W157" s="14"/>
      <c r="X157" s="63">
        <f t="shared" ref="X139:X169" si="5">+G157+I157+K157+M157+O157+Q157+S157+U157+W157</f>
        <v>0</v>
      </c>
      <c r="Y157" s="15">
        <f>X157</f>
        <v>0</v>
      </c>
      <c r="Z157" s="101">
        <v>7</v>
      </c>
      <c r="AA157" s="50">
        <f t="shared" ref="AA156:AA169" si="6">Y157/Z157</f>
        <v>0</v>
      </c>
      <c r="AB157" s="9">
        <v>147</v>
      </c>
    </row>
    <row r="158" spans="1:28" ht="16.5" hidden="1">
      <c r="A158" s="9">
        <f t="shared" si="4"/>
        <v>148</v>
      </c>
      <c r="B158" s="66"/>
      <c r="C158" s="67"/>
      <c r="D158" s="61"/>
      <c r="E158" s="68"/>
      <c r="F158" s="73"/>
      <c r="G158" s="72"/>
      <c r="H158" s="73"/>
      <c r="I158" s="72"/>
      <c r="J158" s="73"/>
      <c r="K158" s="72"/>
      <c r="L158" s="73"/>
      <c r="M158" s="72"/>
      <c r="N158" s="73"/>
      <c r="O158" s="72"/>
      <c r="P158" s="62"/>
      <c r="Q158" s="69"/>
      <c r="R158" s="62"/>
      <c r="S158" s="14"/>
      <c r="T158" s="62"/>
      <c r="U158" s="14"/>
      <c r="V158" s="62"/>
      <c r="W158" s="14"/>
      <c r="X158" s="63">
        <f t="shared" si="5"/>
        <v>0</v>
      </c>
      <c r="Y158" s="15">
        <f>X158</f>
        <v>0</v>
      </c>
      <c r="Z158" s="101">
        <v>7</v>
      </c>
      <c r="AA158" s="50">
        <f t="shared" si="6"/>
        <v>0</v>
      </c>
      <c r="AB158" s="9">
        <v>148</v>
      </c>
    </row>
    <row r="159" spans="1:28" ht="16.5" hidden="1">
      <c r="A159" s="9">
        <f t="shared" si="4"/>
        <v>149</v>
      </c>
      <c r="B159" s="66"/>
      <c r="C159" s="67"/>
      <c r="D159" s="61"/>
      <c r="E159" s="68"/>
      <c r="F159" s="73"/>
      <c r="G159" s="72"/>
      <c r="H159" s="73"/>
      <c r="I159" s="72"/>
      <c r="J159" s="73"/>
      <c r="K159" s="72"/>
      <c r="L159" s="73"/>
      <c r="M159" s="72"/>
      <c r="N159" s="73"/>
      <c r="O159" s="72"/>
      <c r="P159" s="62"/>
      <c r="Q159" s="69"/>
      <c r="R159" s="62"/>
      <c r="S159" s="14"/>
      <c r="T159" s="62"/>
      <c r="U159" s="14"/>
      <c r="V159" s="62"/>
      <c r="W159" s="14"/>
      <c r="X159" s="63">
        <f t="shared" si="5"/>
        <v>0</v>
      </c>
      <c r="Y159" s="15">
        <f>X159</f>
        <v>0</v>
      </c>
      <c r="Z159" s="101">
        <v>7</v>
      </c>
      <c r="AA159" s="50">
        <f t="shared" si="6"/>
        <v>0</v>
      </c>
      <c r="AB159" s="9">
        <v>149</v>
      </c>
    </row>
    <row r="160" spans="1:28" ht="16.5" hidden="1">
      <c r="A160" s="9">
        <f t="shared" si="4"/>
        <v>150</v>
      </c>
      <c r="B160" s="66"/>
      <c r="C160" s="67"/>
      <c r="D160" s="61"/>
      <c r="E160" s="68"/>
      <c r="F160" s="73"/>
      <c r="G160" s="72"/>
      <c r="H160" s="73"/>
      <c r="I160" s="72"/>
      <c r="J160" s="73"/>
      <c r="K160" s="72"/>
      <c r="L160" s="73"/>
      <c r="M160" s="72"/>
      <c r="N160" s="73"/>
      <c r="O160" s="72"/>
      <c r="P160" s="62"/>
      <c r="Q160" s="69"/>
      <c r="R160" s="62"/>
      <c r="S160" s="14"/>
      <c r="T160" s="62"/>
      <c r="U160" s="14"/>
      <c r="V160" s="62"/>
      <c r="W160" s="14"/>
      <c r="X160" s="63">
        <f t="shared" si="5"/>
        <v>0</v>
      </c>
      <c r="Y160" s="15">
        <f>X160</f>
        <v>0</v>
      </c>
      <c r="Z160" s="101">
        <v>7</v>
      </c>
      <c r="AA160" s="50">
        <f t="shared" si="6"/>
        <v>0</v>
      </c>
      <c r="AB160" s="9">
        <v>150</v>
      </c>
    </row>
    <row r="161" spans="1:28" ht="16.5" hidden="1">
      <c r="A161" s="9">
        <f t="shared" si="4"/>
        <v>151</v>
      </c>
      <c r="B161" s="66"/>
      <c r="C161" s="67"/>
      <c r="D161" s="61"/>
      <c r="E161" s="68"/>
      <c r="F161" s="73"/>
      <c r="G161" s="72"/>
      <c r="H161" s="73"/>
      <c r="I161" s="72"/>
      <c r="J161" s="73"/>
      <c r="K161" s="72"/>
      <c r="L161" s="73"/>
      <c r="M161" s="72"/>
      <c r="N161" s="73"/>
      <c r="O161" s="72"/>
      <c r="P161" s="62"/>
      <c r="Q161" s="69"/>
      <c r="R161" s="62"/>
      <c r="S161" s="14"/>
      <c r="T161" s="62"/>
      <c r="U161" s="14"/>
      <c r="V161" s="62"/>
      <c r="W161" s="14"/>
      <c r="X161" s="63">
        <f t="shared" si="5"/>
        <v>0</v>
      </c>
      <c r="Y161" s="15">
        <f>X161</f>
        <v>0</v>
      </c>
      <c r="Z161" s="101">
        <v>7</v>
      </c>
      <c r="AA161" s="50">
        <f t="shared" si="6"/>
        <v>0</v>
      </c>
      <c r="AB161" s="9">
        <v>151</v>
      </c>
    </row>
    <row r="162" spans="1:28" ht="16.5" hidden="1">
      <c r="A162" s="9">
        <f t="shared" si="4"/>
        <v>152</v>
      </c>
      <c r="B162" s="66"/>
      <c r="C162" s="67"/>
      <c r="D162" s="61"/>
      <c r="E162" s="68"/>
      <c r="F162" s="73"/>
      <c r="G162" s="72"/>
      <c r="H162" s="73"/>
      <c r="I162" s="72"/>
      <c r="J162" s="73"/>
      <c r="K162" s="72"/>
      <c r="L162" s="73"/>
      <c r="M162" s="72"/>
      <c r="N162" s="73"/>
      <c r="O162" s="72"/>
      <c r="P162" s="62"/>
      <c r="Q162" s="69"/>
      <c r="R162" s="62"/>
      <c r="S162" s="14"/>
      <c r="T162" s="62"/>
      <c r="U162" s="14"/>
      <c r="V162" s="62"/>
      <c r="W162" s="14"/>
      <c r="X162" s="63">
        <f t="shared" si="5"/>
        <v>0</v>
      </c>
      <c r="Y162" s="15">
        <f>X162</f>
        <v>0</v>
      </c>
      <c r="Z162" s="101">
        <v>7</v>
      </c>
      <c r="AA162" s="50">
        <f t="shared" si="6"/>
        <v>0</v>
      </c>
      <c r="AB162" s="9">
        <v>152</v>
      </c>
    </row>
    <row r="163" spans="1:28" ht="16.5" hidden="1">
      <c r="A163" s="9">
        <f t="shared" si="4"/>
        <v>153</v>
      </c>
      <c r="B163" s="66"/>
      <c r="C163" s="67"/>
      <c r="D163" s="61"/>
      <c r="E163" s="68"/>
      <c r="F163" s="73"/>
      <c r="G163" s="72"/>
      <c r="H163" s="73"/>
      <c r="I163" s="72"/>
      <c r="J163" s="73"/>
      <c r="K163" s="72"/>
      <c r="L163" s="73"/>
      <c r="M163" s="72"/>
      <c r="N163" s="73"/>
      <c r="O163" s="72"/>
      <c r="P163" s="62"/>
      <c r="Q163" s="69"/>
      <c r="R163" s="62"/>
      <c r="S163" s="14"/>
      <c r="T163" s="62"/>
      <c r="U163" s="14"/>
      <c r="V163" s="62"/>
      <c r="W163" s="14"/>
      <c r="X163" s="63">
        <f t="shared" si="5"/>
        <v>0</v>
      </c>
      <c r="Y163" s="15">
        <f>X163</f>
        <v>0</v>
      </c>
      <c r="Z163" s="101">
        <v>7</v>
      </c>
      <c r="AA163" s="50">
        <f t="shared" si="6"/>
        <v>0</v>
      </c>
      <c r="AB163" s="9">
        <v>153</v>
      </c>
    </row>
    <row r="164" spans="1:28" ht="16.5" hidden="1">
      <c r="A164" s="9">
        <f t="shared" si="4"/>
        <v>154</v>
      </c>
      <c r="B164" s="66"/>
      <c r="C164" s="67"/>
      <c r="D164" s="61"/>
      <c r="E164" s="68"/>
      <c r="F164" s="73"/>
      <c r="G164" s="72"/>
      <c r="H164" s="73"/>
      <c r="I164" s="72"/>
      <c r="J164" s="73"/>
      <c r="K164" s="72"/>
      <c r="L164" s="73"/>
      <c r="M164" s="72"/>
      <c r="N164" s="73"/>
      <c r="O164" s="72"/>
      <c r="P164" s="62"/>
      <c r="Q164" s="69"/>
      <c r="R164" s="62"/>
      <c r="S164" s="14"/>
      <c r="T164" s="62"/>
      <c r="U164" s="14"/>
      <c r="V164" s="62"/>
      <c r="W164" s="14"/>
      <c r="X164" s="63">
        <f t="shared" si="5"/>
        <v>0</v>
      </c>
      <c r="Y164" s="15">
        <f>X164</f>
        <v>0</v>
      </c>
      <c r="Z164" s="101">
        <v>7</v>
      </c>
      <c r="AA164" s="50">
        <f t="shared" si="6"/>
        <v>0</v>
      </c>
      <c r="AB164" s="9">
        <v>154</v>
      </c>
    </row>
    <row r="165" spans="1:28" ht="16.5" hidden="1">
      <c r="A165" s="9">
        <f t="shared" si="4"/>
        <v>155</v>
      </c>
      <c r="B165" s="66"/>
      <c r="C165" s="67"/>
      <c r="D165" s="61"/>
      <c r="E165" s="68"/>
      <c r="F165" s="73"/>
      <c r="G165" s="72"/>
      <c r="H165" s="73"/>
      <c r="I165" s="72"/>
      <c r="J165" s="73"/>
      <c r="K165" s="72"/>
      <c r="L165" s="73"/>
      <c r="M165" s="72"/>
      <c r="N165" s="73"/>
      <c r="O165" s="72"/>
      <c r="P165" s="62"/>
      <c r="Q165" s="69"/>
      <c r="R165" s="62"/>
      <c r="S165" s="14"/>
      <c r="T165" s="62"/>
      <c r="U165" s="14"/>
      <c r="V165" s="62"/>
      <c r="W165" s="14"/>
      <c r="X165" s="63">
        <f t="shared" si="5"/>
        <v>0</v>
      </c>
      <c r="Y165" s="15">
        <f>X165</f>
        <v>0</v>
      </c>
      <c r="Z165" s="101">
        <v>7</v>
      </c>
      <c r="AA165" s="50">
        <f t="shared" si="6"/>
        <v>0</v>
      </c>
      <c r="AB165" s="9">
        <v>155</v>
      </c>
    </row>
    <row r="166" spans="1:28" ht="16.5" hidden="1">
      <c r="A166" s="9">
        <f t="shared" si="4"/>
        <v>156</v>
      </c>
      <c r="B166" s="66"/>
      <c r="C166" s="67"/>
      <c r="D166" s="61"/>
      <c r="E166" s="68"/>
      <c r="F166" s="73"/>
      <c r="G166" s="72"/>
      <c r="H166" s="73"/>
      <c r="I166" s="72"/>
      <c r="J166" s="73"/>
      <c r="K166" s="72"/>
      <c r="L166" s="73"/>
      <c r="M166" s="72"/>
      <c r="N166" s="73"/>
      <c r="O166" s="72"/>
      <c r="P166" s="62"/>
      <c r="Q166" s="69"/>
      <c r="R166" s="62"/>
      <c r="S166" s="14"/>
      <c r="T166" s="62"/>
      <c r="U166" s="14"/>
      <c r="V166" s="62"/>
      <c r="W166" s="14"/>
      <c r="X166" s="63">
        <f t="shared" si="5"/>
        <v>0</v>
      </c>
      <c r="Y166" s="15">
        <f>X166</f>
        <v>0</v>
      </c>
      <c r="Z166" s="101">
        <v>7</v>
      </c>
      <c r="AA166" s="50">
        <f t="shared" si="6"/>
        <v>0</v>
      </c>
      <c r="AB166" s="9">
        <v>156</v>
      </c>
    </row>
    <row r="167" spans="1:28" ht="16.5" hidden="1">
      <c r="A167" s="9">
        <f t="shared" si="4"/>
        <v>157</v>
      </c>
      <c r="B167" s="66"/>
      <c r="C167" s="67"/>
      <c r="D167" s="61"/>
      <c r="E167" s="68"/>
      <c r="F167" s="73"/>
      <c r="G167" s="72"/>
      <c r="H167" s="73"/>
      <c r="I167" s="72"/>
      <c r="J167" s="73"/>
      <c r="K167" s="72"/>
      <c r="L167" s="73"/>
      <c r="M167" s="72"/>
      <c r="N167" s="73"/>
      <c r="O167" s="72"/>
      <c r="P167" s="62"/>
      <c r="Q167" s="69"/>
      <c r="R167" s="62"/>
      <c r="S167" s="14"/>
      <c r="T167" s="62"/>
      <c r="U167" s="14"/>
      <c r="V167" s="62"/>
      <c r="W167" s="14"/>
      <c r="X167" s="63">
        <f t="shared" si="5"/>
        <v>0</v>
      </c>
      <c r="Y167" s="15">
        <f>X167</f>
        <v>0</v>
      </c>
      <c r="Z167" s="101">
        <v>7</v>
      </c>
      <c r="AA167" s="50">
        <f t="shared" si="6"/>
        <v>0</v>
      </c>
      <c r="AB167" s="9">
        <v>157</v>
      </c>
    </row>
    <row r="168" spans="1:28" ht="16.5" hidden="1">
      <c r="A168" s="9">
        <f t="shared" si="4"/>
        <v>158</v>
      </c>
      <c r="B168" s="66"/>
      <c r="C168" s="67"/>
      <c r="D168" s="61"/>
      <c r="E168" s="68"/>
      <c r="F168" s="73"/>
      <c r="G168" s="72"/>
      <c r="H168" s="73"/>
      <c r="I168" s="72"/>
      <c r="J168" s="73"/>
      <c r="K168" s="72"/>
      <c r="L168" s="73"/>
      <c r="M168" s="72"/>
      <c r="N168" s="73"/>
      <c r="O168" s="72"/>
      <c r="P168" s="62"/>
      <c r="Q168" s="69"/>
      <c r="R168" s="62"/>
      <c r="S168" s="14"/>
      <c r="T168" s="62"/>
      <c r="U168" s="14"/>
      <c r="V168" s="62"/>
      <c r="W168" s="14"/>
      <c r="X168" s="63">
        <f t="shared" si="5"/>
        <v>0</v>
      </c>
      <c r="Y168" s="15">
        <f>X168</f>
        <v>0</v>
      </c>
      <c r="Z168" s="101">
        <v>7</v>
      </c>
      <c r="AA168" s="50">
        <f t="shared" si="6"/>
        <v>0</v>
      </c>
      <c r="AB168" s="9">
        <v>158</v>
      </c>
    </row>
    <row r="169" spans="1:28" ht="16.5" hidden="1">
      <c r="A169" s="9">
        <f t="shared" si="4"/>
        <v>159</v>
      </c>
      <c r="B169" s="66"/>
      <c r="C169" s="67"/>
      <c r="D169" s="61"/>
      <c r="E169" s="68"/>
      <c r="F169" s="73"/>
      <c r="G169" s="72"/>
      <c r="H169" s="73"/>
      <c r="I169" s="72"/>
      <c r="J169" s="73"/>
      <c r="K169" s="72"/>
      <c r="L169" s="73"/>
      <c r="M169" s="72"/>
      <c r="N169" s="73"/>
      <c r="O169" s="72"/>
      <c r="P169" s="62"/>
      <c r="Q169" s="69"/>
      <c r="R169" s="62"/>
      <c r="S169" s="14"/>
      <c r="T169" s="62"/>
      <c r="U169" s="14"/>
      <c r="V169" s="62"/>
      <c r="W169" s="14"/>
      <c r="X169" s="63">
        <f t="shared" si="5"/>
        <v>0</v>
      </c>
      <c r="Y169" s="15">
        <f>X169</f>
        <v>0</v>
      </c>
      <c r="Z169" s="101">
        <v>7</v>
      </c>
      <c r="AA169" s="50">
        <f t="shared" si="6"/>
        <v>0</v>
      </c>
      <c r="AB169" s="9">
        <v>159</v>
      </c>
    </row>
  </sheetData>
  <sortState xmlns:xlrd2="http://schemas.microsoft.com/office/spreadsheetml/2017/richdata2" ref="B11:AA156">
    <sortCondition descending="1" ref="AA11:AA156"/>
  </sortState>
  <mergeCells count="29">
    <mergeCell ref="A10:B10"/>
    <mergeCell ref="C8:C9"/>
    <mergeCell ref="A8:A9"/>
    <mergeCell ref="B8:B9"/>
    <mergeCell ref="AB9:AB10"/>
    <mergeCell ref="X7:X9"/>
    <mergeCell ref="Y7:Y9"/>
    <mergeCell ref="N7:O7"/>
    <mergeCell ref="N8:O9"/>
    <mergeCell ref="H7:I7"/>
    <mergeCell ref="H8:I9"/>
    <mergeCell ref="F8:G9"/>
    <mergeCell ref="T7:U7"/>
    <mergeCell ref="T8:U9"/>
    <mergeCell ref="J8:K9"/>
    <mergeCell ref="L7:M7"/>
    <mergeCell ref="L8:M9"/>
    <mergeCell ref="A1:AB1"/>
    <mergeCell ref="A2:AB2"/>
    <mergeCell ref="A4:AB4"/>
    <mergeCell ref="A6:AB6"/>
    <mergeCell ref="F7:G7"/>
    <mergeCell ref="J7:K7"/>
    <mergeCell ref="P7:Q7"/>
    <mergeCell ref="P8:Q9"/>
    <mergeCell ref="R7:S7"/>
    <mergeCell ref="R8:S9"/>
    <mergeCell ref="V7:W7"/>
    <mergeCell ref="V8:W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71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52" bestFit="1" customWidth="1"/>
    <col min="3" max="3" width="11.42578125" style="52" customWidth="1"/>
    <col min="4" max="4" width="13" style="1" customWidth="1"/>
    <col min="5" max="5" width="12.5703125" style="49" customWidth="1"/>
    <col min="6" max="23" width="11.42578125" style="1" customWidth="1"/>
    <col min="24" max="24" width="13.42578125" style="1" customWidth="1"/>
    <col min="25" max="25" width="21.28515625" style="49" customWidth="1"/>
    <col min="26" max="26" width="11.85546875" style="65" customWidth="1"/>
    <col min="27" max="27" width="11.85546875" style="1" customWidth="1"/>
    <col min="28" max="28" width="9.28515625" style="1" bestFit="1" customWidth="1"/>
    <col min="29" max="29" width="11.42578125" style="1"/>
    <col min="30" max="30" width="11.42578125" style="1" customWidth="1"/>
    <col min="31" max="31" width="13.7109375" style="1" customWidth="1"/>
    <col min="32" max="32" width="2.28515625" style="1" customWidth="1"/>
    <col min="33" max="33" width="14.140625" style="1" customWidth="1"/>
    <col min="34" max="34" width="2.28515625" style="1" customWidth="1"/>
    <col min="35" max="35" width="39.28515625" style="1" bestFit="1" customWidth="1"/>
    <col min="36" max="16384" width="11.42578125" style="1"/>
  </cols>
  <sheetData>
    <row r="1" spans="1:35" s="2" customFormat="1" ht="23.25">
      <c r="A1" s="126" t="s">
        <v>356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8"/>
    </row>
    <row r="2" spans="1:35" s="2" customFormat="1" ht="24" thickBot="1">
      <c r="A2" s="132" t="s">
        <v>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4"/>
    </row>
    <row r="3" spans="1:35" s="2" customFormat="1" ht="17.25" thickBot="1">
      <c r="E3" s="48"/>
      <c r="Y3" s="48"/>
      <c r="Z3" s="55"/>
    </row>
    <row r="4" spans="1:35" s="2" customFormat="1" ht="20.25" thickBot="1">
      <c r="A4" s="129" t="s">
        <v>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1"/>
    </row>
    <row r="5" spans="1:35" s="2" customFormat="1" ht="17.25" thickBot="1"/>
    <row r="6" spans="1:35" s="2" customFormat="1" ht="20.25" thickBot="1">
      <c r="A6" s="170" t="s">
        <v>148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2"/>
      <c r="AD6" s="18"/>
    </row>
    <row r="7" spans="1:35" s="2" customFormat="1" ht="17.25" customHeight="1" thickBot="1">
      <c r="A7" s="56">
        <v>44926</v>
      </c>
      <c r="E7" s="48"/>
      <c r="F7" s="146">
        <v>44621</v>
      </c>
      <c r="G7" s="147"/>
      <c r="H7" s="142">
        <v>44654</v>
      </c>
      <c r="I7" s="143"/>
      <c r="J7" s="142">
        <v>44689</v>
      </c>
      <c r="K7" s="143"/>
      <c r="L7" s="142" t="s">
        <v>340</v>
      </c>
      <c r="M7" s="143"/>
      <c r="N7" s="142">
        <v>44738</v>
      </c>
      <c r="O7" s="143"/>
      <c r="P7" s="142">
        <v>44760</v>
      </c>
      <c r="Q7" s="143"/>
      <c r="R7" s="142">
        <v>44808</v>
      </c>
      <c r="S7" s="143"/>
      <c r="T7" s="142">
        <v>44844</v>
      </c>
      <c r="U7" s="143"/>
      <c r="V7" s="142">
        <v>44878</v>
      </c>
      <c r="W7" s="143"/>
      <c r="X7" s="173" t="s">
        <v>65</v>
      </c>
      <c r="Y7" s="176" t="s">
        <v>66</v>
      </c>
    </row>
    <row r="8" spans="1:35" s="2" customFormat="1" ht="33.75" customHeight="1" thickBot="1">
      <c r="A8" s="144" t="s">
        <v>0</v>
      </c>
      <c r="B8" s="144" t="s">
        <v>1</v>
      </c>
      <c r="C8" s="144" t="s">
        <v>7</v>
      </c>
      <c r="D8" s="53" t="s">
        <v>67</v>
      </c>
      <c r="E8" s="53" t="s">
        <v>8</v>
      </c>
      <c r="F8" s="138" t="s">
        <v>329</v>
      </c>
      <c r="G8" s="139"/>
      <c r="H8" s="138" t="s">
        <v>255</v>
      </c>
      <c r="I8" s="139"/>
      <c r="J8" s="138" t="s">
        <v>335</v>
      </c>
      <c r="K8" s="139"/>
      <c r="L8" s="138" t="s">
        <v>341</v>
      </c>
      <c r="M8" s="139"/>
      <c r="N8" s="138" t="s">
        <v>342</v>
      </c>
      <c r="O8" s="139"/>
      <c r="P8" s="138" t="s">
        <v>343</v>
      </c>
      <c r="Q8" s="139"/>
      <c r="R8" s="138" t="s">
        <v>352</v>
      </c>
      <c r="S8" s="139"/>
      <c r="T8" s="138" t="s">
        <v>357</v>
      </c>
      <c r="U8" s="139"/>
      <c r="V8" s="138" t="s">
        <v>361</v>
      </c>
      <c r="W8" s="139"/>
      <c r="X8" s="174"/>
      <c r="Y8" s="177"/>
      <c r="Z8" s="55"/>
    </row>
    <row r="9" spans="1:35" s="2" customFormat="1" ht="17.25" customHeight="1" thickBot="1">
      <c r="A9" s="145"/>
      <c r="B9" s="145"/>
      <c r="C9" s="145"/>
      <c r="D9" s="57" t="s">
        <v>215</v>
      </c>
      <c r="E9" s="54" t="s">
        <v>9</v>
      </c>
      <c r="F9" s="140"/>
      <c r="G9" s="141"/>
      <c r="H9" s="140"/>
      <c r="I9" s="141"/>
      <c r="J9" s="140"/>
      <c r="K9" s="141"/>
      <c r="L9" s="140"/>
      <c r="M9" s="141"/>
      <c r="N9" s="140"/>
      <c r="O9" s="141"/>
      <c r="P9" s="140"/>
      <c r="Q9" s="141"/>
      <c r="R9" s="140"/>
      <c r="S9" s="141"/>
      <c r="T9" s="140"/>
      <c r="U9" s="141"/>
      <c r="V9" s="140"/>
      <c r="W9" s="141"/>
      <c r="X9" s="175"/>
      <c r="Y9" s="178"/>
      <c r="AA9" s="7" t="s">
        <v>68</v>
      </c>
      <c r="AB9" s="144" t="s">
        <v>0</v>
      </c>
    </row>
    <row r="10" spans="1:35" s="2" customFormat="1" ht="17.25" thickBot="1">
      <c r="A10" s="152"/>
      <c r="B10" s="153"/>
      <c r="C10" s="23"/>
      <c r="D10" s="23"/>
      <c r="E10" s="23"/>
      <c r="F10" s="33" t="s">
        <v>3</v>
      </c>
      <c r="G10" s="34" t="s">
        <v>4</v>
      </c>
      <c r="H10" s="33" t="s">
        <v>3</v>
      </c>
      <c r="I10" s="34" t="s">
        <v>4</v>
      </c>
      <c r="J10" s="33" t="s">
        <v>3</v>
      </c>
      <c r="K10" s="34" t="s">
        <v>4</v>
      </c>
      <c r="L10" s="33" t="s">
        <v>3</v>
      </c>
      <c r="M10" s="34" t="s">
        <v>4</v>
      </c>
      <c r="N10" s="33" t="s">
        <v>3</v>
      </c>
      <c r="O10" s="34" t="s">
        <v>4</v>
      </c>
      <c r="P10" s="33" t="s">
        <v>3</v>
      </c>
      <c r="Q10" s="34" t="s">
        <v>4</v>
      </c>
      <c r="R10" s="33" t="s">
        <v>3</v>
      </c>
      <c r="S10" s="34" t="s">
        <v>4</v>
      </c>
      <c r="T10" s="33" t="s">
        <v>3</v>
      </c>
      <c r="U10" s="34" t="s">
        <v>4</v>
      </c>
      <c r="V10" s="33" t="s">
        <v>3</v>
      </c>
      <c r="W10" s="34" t="s">
        <v>4</v>
      </c>
      <c r="X10" s="58" t="s">
        <v>4</v>
      </c>
      <c r="Y10" s="74" t="s">
        <v>154</v>
      </c>
      <c r="Z10" s="59" t="s">
        <v>71</v>
      </c>
      <c r="AA10" s="60" t="s">
        <v>72</v>
      </c>
      <c r="AB10" s="145"/>
      <c r="AE10" s="8" t="s">
        <v>69</v>
      </c>
      <c r="AG10" s="8" t="s">
        <v>70</v>
      </c>
      <c r="AI10" s="70" t="s">
        <v>203</v>
      </c>
    </row>
    <row r="11" spans="1:35" s="2" customFormat="1" ht="16.5">
      <c r="A11" s="9">
        <f t="shared" ref="A11:A35" si="0">AB11</f>
        <v>1</v>
      </c>
      <c r="B11" s="89" t="s">
        <v>83</v>
      </c>
      <c r="C11" s="90" t="s">
        <v>16</v>
      </c>
      <c r="D11" s="91">
        <f xml:space="preserve"> DATEDIF(E11,$A$7,"y")</f>
        <v>16</v>
      </c>
      <c r="E11" s="92">
        <v>38873</v>
      </c>
      <c r="F11" s="73"/>
      <c r="G11" s="72"/>
      <c r="H11" s="73">
        <v>80</v>
      </c>
      <c r="I11" s="72">
        <v>55</v>
      </c>
      <c r="J11" s="73">
        <v>85</v>
      </c>
      <c r="K11" s="72">
        <v>38</v>
      </c>
      <c r="L11" s="73">
        <v>156</v>
      </c>
      <c r="M11" s="72">
        <v>150</v>
      </c>
      <c r="N11" s="73">
        <v>76</v>
      </c>
      <c r="O11" s="72">
        <v>100</v>
      </c>
      <c r="P11" s="62"/>
      <c r="Q11" s="14"/>
      <c r="R11" s="62">
        <v>78</v>
      </c>
      <c r="S11" s="14">
        <v>100</v>
      </c>
      <c r="T11" s="62">
        <v>80</v>
      </c>
      <c r="U11" s="14">
        <v>70</v>
      </c>
      <c r="V11" s="62">
        <v>71</v>
      </c>
      <c r="W11" s="14">
        <v>100</v>
      </c>
      <c r="X11" s="63">
        <f>+G11+I11+K11+M11+O11+Q11+S11+U11+W11</f>
        <v>613</v>
      </c>
      <c r="Y11" s="15">
        <f>X11</f>
        <v>613</v>
      </c>
      <c r="Z11" s="64">
        <v>7</v>
      </c>
      <c r="AA11" s="50">
        <f>Y11/Z11</f>
        <v>87.571428571428569</v>
      </c>
      <c r="AB11" s="9">
        <v>1</v>
      </c>
      <c r="AE11" s="14">
        <v>100</v>
      </c>
      <c r="AG11" s="14">
        <v>150</v>
      </c>
      <c r="AI11" s="70" t="s">
        <v>138</v>
      </c>
    </row>
    <row r="12" spans="1:35" s="2" customFormat="1" ht="16.5">
      <c r="A12" s="9">
        <f t="shared" si="0"/>
        <v>2</v>
      </c>
      <c r="B12" s="89" t="s">
        <v>62</v>
      </c>
      <c r="C12" s="90" t="s">
        <v>14</v>
      </c>
      <c r="D12" s="91">
        <f xml:space="preserve"> DATEDIF(E12,$A$7,"y")</f>
        <v>16</v>
      </c>
      <c r="E12" s="92">
        <v>38986</v>
      </c>
      <c r="F12" s="73">
        <v>86</v>
      </c>
      <c r="G12" s="72">
        <v>41.5</v>
      </c>
      <c r="H12" s="73">
        <v>75</v>
      </c>
      <c r="I12" s="72">
        <v>100</v>
      </c>
      <c r="J12" s="73"/>
      <c r="K12" s="72"/>
      <c r="L12" s="73">
        <v>162</v>
      </c>
      <c r="M12" s="72">
        <v>69</v>
      </c>
      <c r="N12" s="73">
        <v>80</v>
      </c>
      <c r="O12" s="72">
        <v>45</v>
      </c>
      <c r="P12" s="62">
        <v>77</v>
      </c>
      <c r="Q12" s="102">
        <v>62.5</v>
      </c>
      <c r="R12" s="62">
        <v>79</v>
      </c>
      <c r="S12" s="14">
        <v>70</v>
      </c>
      <c r="T12" s="62">
        <v>74</v>
      </c>
      <c r="U12" s="14">
        <v>100</v>
      </c>
      <c r="V12" s="62">
        <v>75</v>
      </c>
      <c r="W12" s="14">
        <v>70</v>
      </c>
      <c r="X12" s="63">
        <f>+G12+I12+K12+M12+O12+Q12+S12+U12+W12</f>
        <v>558</v>
      </c>
      <c r="Y12" s="15">
        <f>X12-Q12</f>
        <v>495.5</v>
      </c>
      <c r="Z12" s="64">
        <v>7</v>
      </c>
      <c r="AA12" s="50">
        <f>Y12/Z12</f>
        <v>70.785714285714292</v>
      </c>
      <c r="AB12" s="9">
        <v>2</v>
      </c>
      <c r="AE12" s="14">
        <v>70</v>
      </c>
      <c r="AG12" s="14">
        <v>105</v>
      </c>
      <c r="AI12" s="70" t="s">
        <v>139</v>
      </c>
    </row>
    <row r="13" spans="1:35" s="2" customFormat="1" ht="16.5">
      <c r="A13" s="9">
        <f t="shared" si="0"/>
        <v>3</v>
      </c>
      <c r="B13" s="89" t="s">
        <v>179</v>
      </c>
      <c r="C13" s="90" t="s">
        <v>11</v>
      </c>
      <c r="D13" s="91">
        <f xml:space="preserve"> DATEDIF(E13,$A$7,"y")</f>
        <v>17</v>
      </c>
      <c r="E13" s="92">
        <v>38411</v>
      </c>
      <c r="F13" s="73">
        <v>85</v>
      </c>
      <c r="G13" s="72">
        <v>55</v>
      </c>
      <c r="H13" s="73">
        <v>79</v>
      </c>
      <c r="I13" s="72">
        <v>70</v>
      </c>
      <c r="J13" s="73">
        <v>86</v>
      </c>
      <c r="K13" s="102">
        <v>32</v>
      </c>
      <c r="L13" s="73">
        <v>181</v>
      </c>
      <c r="M13" s="72">
        <v>33</v>
      </c>
      <c r="N13" s="73">
        <v>78</v>
      </c>
      <c r="O13" s="72">
        <v>70</v>
      </c>
      <c r="P13" s="62">
        <v>83</v>
      </c>
      <c r="Q13" s="14">
        <v>45</v>
      </c>
      <c r="R13" s="62">
        <v>96</v>
      </c>
      <c r="S13" s="14">
        <v>32</v>
      </c>
      <c r="T13" s="62">
        <v>82</v>
      </c>
      <c r="U13" s="14">
        <v>55</v>
      </c>
      <c r="V13" s="62">
        <v>89</v>
      </c>
      <c r="W13" s="102">
        <v>27</v>
      </c>
      <c r="X13" s="63">
        <f>+G13+I13+K13+M13+O13+Q13+S13+U13+W13</f>
        <v>419</v>
      </c>
      <c r="Y13" s="15">
        <f>X13-K13-W13</f>
        <v>360</v>
      </c>
      <c r="Z13" s="64">
        <v>7</v>
      </c>
      <c r="AA13" s="50">
        <f>Y13/Z13</f>
        <v>51.428571428571431</v>
      </c>
      <c r="AB13" s="9">
        <v>3</v>
      </c>
      <c r="AE13" s="14">
        <v>55</v>
      </c>
      <c r="AG13" s="14">
        <v>82.5</v>
      </c>
      <c r="AI13" s="70" t="s">
        <v>140</v>
      </c>
    </row>
    <row r="14" spans="1:35" s="2" customFormat="1" ht="16.5">
      <c r="A14" s="9">
        <f t="shared" si="0"/>
        <v>4</v>
      </c>
      <c r="B14" s="89" t="s">
        <v>185</v>
      </c>
      <c r="C14" s="90" t="s">
        <v>12</v>
      </c>
      <c r="D14" s="91">
        <f xml:space="preserve"> DATEDIF(E14,$A$7,"y")</f>
        <v>16</v>
      </c>
      <c r="E14" s="92">
        <v>38821</v>
      </c>
      <c r="F14" s="73">
        <v>83</v>
      </c>
      <c r="G14" s="72">
        <v>70</v>
      </c>
      <c r="H14" s="73">
        <v>96</v>
      </c>
      <c r="I14" s="72">
        <v>20</v>
      </c>
      <c r="J14" s="73">
        <v>80</v>
      </c>
      <c r="K14" s="72">
        <v>62.5</v>
      </c>
      <c r="L14" s="73">
        <v>176</v>
      </c>
      <c r="M14" s="72">
        <v>40.5</v>
      </c>
      <c r="N14" s="73">
        <v>95</v>
      </c>
      <c r="O14" s="102">
        <v>14</v>
      </c>
      <c r="P14" s="62">
        <v>77</v>
      </c>
      <c r="Q14" s="14">
        <v>62.5</v>
      </c>
      <c r="R14" s="62">
        <v>87</v>
      </c>
      <c r="S14" s="14">
        <v>55</v>
      </c>
      <c r="T14" s="62">
        <v>85</v>
      </c>
      <c r="U14" s="102">
        <v>38</v>
      </c>
      <c r="V14" s="62">
        <v>81</v>
      </c>
      <c r="W14" s="14">
        <v>45</v>
      </c>
      <c r="X14" s="63">
        <f>+G14+I14+K14+M14+O14+Q14+S14+U14+W14</f>
        <v>407.5</v>
      </c>
      <c r="Y14" s="15">
        <f>X14-O14-U14</f>
        <v>355.5</v>
      </c>
      <c r="Z14" s="64">
        <v>7</v>
      </c>
      <c r="AA14" s="50">
        <f>Y14/Z14</f>
        <v>50.785714285714285</v>
      </c>
      <c r="AB14" s="9">
        <v>4</v>
      </c>
      <c r="AE14" s="14">
        <v>45</v>
      </c>
      <c r="AG14" s="14">
        <v>67.5</v>
      </c>
      <c r="AI14" s="70" t="s">
        <v>141</v>
      </c>
    </row>
    <row r="15" spans="1:35" s="2" customFormat="1" ht="16.5">
      <c r="A15" s="9">
        <f t="shared" si="0"/>
        <v>5</v>
      </c>
      <c r="B15" s="83" t="s">
        <v>234</v>
      </c>
      <c r="C15" s="84" t="s">
        <v>12</v>
      </c>
      <c r="D15" s="85">
        <f xml:space="preserve"> DATEDIF(E15,$A$7,"y")</f>
        <v>13</v>
      </c>
      <c r="E15" s="86">
        <v>39932</v>
      </c>
      <c r="F15" s="73">
        <v>88</v>
      </c>
      <c r="G15" s="72">
        <v>32</v>
      </c>
      <c r="H15" s="73">
        <v>96</v>
      </c>
      <c r="I15" s="102">
        <v>20</v>
      </c>
      <c r="J15" s="73">
        <v>78</v>
      </c>
      <c r="K15" s="72">
        <v>100</v>
      </c>
      <c r="L15" s="73">
        <v>182</v>
      </c>
      <c r="M15" s="72">
        <v>27</v>
      </c>
      <c r="N15" s="73">
        <v>89</v>
      </c>
      <c r="O15" s="72">
        <v>27</v>
      </c>
      <c r="P15" s="62">
        <v>85</v>
      </c>
      <c r="Q15" s="102">
        <v>38</v>
      </c>
      <c r="R15" s="62">
        <v>91</v>
      </c>
      <c r="S15" s="14">
        <v>41.5</v>
      </c>
      <c r="T15" s="62">
        <v>83</v>
      </c>
      <c r="U15" s="14">
        <v>45</v>
      </c>
      <c r="V15" s="62">
        <v>78</v>
      </c>
      <c r="W15" s="14">
        <v>55</v>
      </c>
      <c r="X15" s="63">
        <f>+G15+I15+K15+M15+O15+Q15+S15+U15+W15</f>
        <v>385.5</v>
      </c>
      <c r="Y15" s="15">
        <f>X15-I15-Q15</f>
        <v>327.5</v>
      </c>
      <c r="Z15" s="64">
        <v>7</v>
      </c>
      <c r="AA15" s="50">
        <f>Y15/Z15</f>
        <v>46.785714285714285</v>
      </c>
      <c r="AB15" s="9">
        <v>5</v>
      </c>
      <c r="AE15" s="14">
        <v>38</v>
      </c>
      <c r="AG15" s="14">
        <v>57</v>
      </c>
      <c r="AI15" s="70" t="s">
        <v>142</v>
      </c>
    </row>
    <row r="16" spans="1:35" s="2" customFormat="1" ht="16.5">
      <c r="A16" s="9">
        <f t="shared" si="0"/>
        <v>6</v>
      </c>
      <c r="B16" s="89" t="s">
        <v>189</v>
      </c>
      <c r="C16" s="90" t="s">
        <v>12</v>
      </c>
      <c r="D16" s="91">
        <f xml:space="preserve"> DATEDIF(E16,$A$7,"y")</f>
        <v>16</v>
      </c>
      <c r="E16" s="92">
        <v>38803</v>
      </c>
      <c r="F16" s="73">
        <v>74</v>
      </c>
      <c r="G16" s="72">
        <v>100</v>
      </c>
      <c r="H16" s="73">
        <v>84</v>
      </c>
      <c r="I16" s="72">
        <v>38</v>
      </c>
      <c r="J16" s="73">
        <v>93</v>
      </c>
      <c r="K16" s="102">
        <v>27</v>
      </c>
      <c r="L16" s="73">
        <v>167</v>
      </c>
      <c r="M16" s="72">
        <v>48</v>
      </c>
      <c r="N16" s="73">
        <v>86</v>
      </c>
      <c r="O16" s="72">
        <v>32</v>
      </c>
      <c r="P16" s="62"/>
      <c r="Q16" s="14"/>
      <c r="R16" s="62">
        <v>91</v>
      </c>
      <c r="S16" s="14">
        <v>41.5</v>
      </c>
      <c r="T16" s="62">
        <v>90</v>
      </c>
      <c r="U16" s="14">
        <v>32</v>
      </c>
      <c r="V16" s="62">
        <v>85</v>
      </c>
      <c r="W16" s="14">
        <v>32</v>
      </c>
      <c r="X16" s="63">
        <f>+G16+I16+K16+M16+O16+Q16+S16+U16+W16</f>
        <v>350.5</v>
      </c>
      <c r="Y16" s="15">
        <f>X16-K16</f>
        <v>323.5</v>
      </c>
      <c r="Z16" s="64">
        <v>7</v>
      </c>
      <c r="AA16" s="50">
        <f>Y16/Z16</f>
        <v>46.214285714285715</v>
      </c>
      <c r="AB16" s="9">
        <v>6</v>
      </c>
      <c r="AE16" s="14">
        <v>32</v>
      </c>
      <c r="AG16" s="14">
        <v>48</v>
      </c>
      <c r="AI16" s="70" t="s">
        <v>143</v>
      </c>
    </row>
    <row r="17" spans="1:35" s="2" customFormat="1" ht="16.5">
      <c r="A17" s="9">
        <f t="shared" si="0"/>
        <v>7</v>
      </c>
      <c r="B17" s="89" t="s">
        <v>86</v>
      </c>
      <c r="C17" s="90" t="s">
        <v>14</v>
      </c>
      <c r="D17" s="91">
        <f xml:space="preserve"> DATEDIF(E17,$A$7,"y")</f>
        <v>18</v>
      </c>
      <c r="E17" s="92">
        <v>38257</v>
      </c>
      <c r="F17" s="73">
        <v>92</v>
      </c>
      <c r="G17" s="102">
        <v>18</v>
      </c>
      <c r="H17" s="73">
        <v>82</v>
      </c>
      <c r="I17" s="72">
        <v>45</v>
      </c>
      <c r="J17" s="73">
        <v>84</v>
      </c>
      <c r="K17" s="72">
        <v>45</v>
      </c>
      <c r="L17" s="73">
        <v>161</v>
      </c>
      <c r="M17" s="72">
        <v>105</v>
      </c>
      <c r="N17" s="73">
        <v>82</v>
      </c>
      <c r="O17" s="72">
        <v>38</v>
      </c>
      <c r="P17" s="62">
        <v>93</v>
      </c>
      <c r="Q17" s="14">
        <v>27</v>
      </c>
      <c r="R17" s="62"/>
      <c r="S17" s="14"/>
      <c r="T17" s="62"/>
      <c r="U17" s="14"/>
      <c r="V17" s="62"/>
      <c r="W17" s="14"/>
      <c r="X17" s="63">
        <f>+G17+I17+K17+M17+O17+Q17+S17+U17+W17</f>
        <v>278</v>
      </c>
      <c r="Y17" s="15">
        <f>X17-G17</f>
        <v>260</v>
      </c>
      <c r="Z17" s="64">
        <v>7</v>
      </c>
      <c r="AA17" s="50">
        <f>Y17/Z17</f>
        <v>37.142857142857146</v>
      </c>
      <c r="AB17" s="9">
        <v>7</v>
      </c>
      <c r="AE17" s="14">
        <v>27</v>
      </c>
      <c r="AG17" s="14">
        <v>40.5</v>
      </c>
      <c r="AI17" s="70" t="s">
        <v>144</v>
      </c>
    </row>
    <row r="18" spans="1:35" s="2" customFormat="1" ht="16.5">
      <c r="A18" s="9">
        <f t="shared" si="0"/>
        <v>8</v>
      </c>
      <c r="B18" s="79" t="s">
        <v>224</v>
      </c>
      <c r="C18" s="80" t="s">
        <v>12</v>
      </c>
      <c r="D18" s="81">
        <f xml:space="preserve"> DATEDIF(E18,$A$7,"y")</f>
        <v>20</v>
      </c>
      <c r="E18" s="82">
        <v>37495</v>
      </c>
      <c r="F18" s="73"/>
      <c r="G18" s="72"/>
      <c r="H18" s="73"/>
      <c r="I18" s="72"/>
      <c r="J18" s="73"/>
      <c r="K18" s="72"/>
      <c r="L18" s="73">
        <v>162</v>
      </c>
      <c r="M18" s="72">
        <v>69</v>
      </c>
      <c r="N18" s="73">
        <v>79</v>
      </c>
      <c r="O18" s="72">
        <v>55</v>
      </c>
      <c r="P18" s="62">
        <v>73</v>
      </c>
      <c r="Q18" s="14">
        <v>100</v>
      </c>
      <c r="R18" s="62"/>
      <c r="S18" s="14"/>
      <c r="T18" s="62"/>
      <c r="U18" s="14"/>
      <c r="V18" s="62"/>
      <c r="W18" s="14"/>
      <c r="X18" s="63">
        <f>+G18+I18+K18+M18+O18+Q18+S18+U18+W18</f>
        <v>224</v>
      </c>
      <c r="Y18" s="15">
        <f>X18</f>
        <v>224</v>
      </c>
      <c r="Z18" s="64">
        <v>7</v>
      </c>
      <c r="AA18" s="50">
        <f>Y18/Z18</f>
        <v>32</v>
      </c>
      <c r="AB18" s="9">
        <v>8</v>
      </c>
      <c r="AE18" s="14">
        <v>22</v>
      </c>
      <c r="AG18" s="14">
        <v>33</v>
      </c>
      <c r="AI18" s="70" t="s">
        <v>145</v>
      </c>
    </row>
    <row r="19" spans="1:35" s="2" customFormat="1" ht="16.5">
      <c r="A19" s="9">
        <f t="shared" si="0"/>
        <v>9</v>
      </c>
      <c r="B19" s="89" t="s">
        <v>168</v>
      </c>
      <c r="C19" s="90" t="s">
        <v>15</v>
      </c>
      <c r="D19" s="91">
        <f xml:space="preserve"> DATEDIF(E19,$A$7,"y")</f>
        <v>16</v>
      </c>
      <c r="E19" s="92">
        <v>38979</v>
      </c>
      <c r="F19" s="73">
        <v>90</v>
      </c>
      <c r="G19" s="102">
        <v>22</v>
      </c>
      <c r="H19" s="73">
        <v>90</v>
      </c>
      <c r="I19" s="72">
        <v>32</v>
      </c>
      <c r="J19" s="73">
        <v>80</v>
      </c>
      <c r="K19" s="72">
        <v>62.5</v>
      </c>
      <c r="L19" s="73">
        <v>162</v>
      </c>
      <c r="M19" s="72">
        <v>69</v>
      </c>
      <c r="N19" s="73">
        <v>91</v>
      </c>
      <c r="O19" s="72">
        <v>22</v>
      </c>
      <c r="P19" s="62"/>
      <c r="Q19" s="14"/>
      <c r="R19" s="62"/>
      <c r="S19" s="14"/>
      <c r="T19" s="62"/>
      <c r="U19" s="14"/>
      <c r="V19" s="62"/>
      <c r="W19" s="14"/>
      <c r="X19" s="63">
        <f>+G19+I19+K19+M19+O19+Q19+S19+U19+W19</f>
        <v>207.5</v>
      </c>
      <c r="Y19" s="15">
        <f>X19-G19</f>
        <v>185.5</v>
      </c>
      <c r="Z19" s="64">
        <v>7</v>
      </c>
      <c r="AA19" s="50">
        <f>Y19/Z19</f>
        <v>26.5</v>
      </c>
      <c r="AB19" s="9">
        <v>9</v>
      </c>
      <c r="AE19" s="14">
        <v>18</v>
      </c>
      <c r="AG19" s="14">
        <v>27</v>
      </c>
    </row>
    <row r="20" spans="1:35" s="2" customFormat="1" ht="16.5">
      <c r="A20" s="9">
        <f t="shared" si="0"/>
        <v>10</v>
      </c>
      <c r="B20" s="83" t="s">
        <v>314</v>
      </c>
      <c r="C20" s="84" t="s">
        <v>11</v>
      </c>
      <c r="D20" s="85">
        <f xml:space="preserve"> DATEDIF(E20,$A$7,"y")</f>
        <v>13</v>
      </c>
      <c r="E20" s="86">
        <v>39930</v>
      </c>
      <c r="F20" s="73">
        <v>117</v>
      </c>
      <c r="G20" s="102">
        <v>9</v>
      </c>
      <c r="H20" s="73">
        <v>108</v>
      </c>
      <c r="I20" s="72">
        <v>9</v>
      </c>
      <c r="J20" s="73">
        <v>107</v>
      </c>
      <c r="K20" s="72">
        <v>18</v>
      </c>
      <c r="L20" s="73">
        <v>220</v>
      </c>
      <c r="M20" s="72">
        <v>18</v>
      </c>
      <c r="N20" s="73">
        <v>113</v>
      </c>
      <c r="O20" s="72">
        <v>9</v>
      </c>
      <c r="P20" s="62"/>
      <c r="Q20" s="14"/>
      <c r="R20" s="62">
        <v>105</v>
      </c>
      <c r="S20" s="14">
        <v>18</v>
      </c>
      <c r="T20" s="62">
        <v>108</v>
      </c>
      <c r="U20" s="14">
        <v>27</v>
      </c>
      <c r="V20" s="62">
        <v>95</v>
      </c>
      <c r="W20" s="14">
        <v>14</v>
      </c>
      <c r="X20" s="63">
        <f>+G20+I20+K20+M20+O20+Q20+S20+U20+W20</f>
        <v>122</v>
      </c>
      <c r="Y20" s="15">
        <f>X20-G20</f>
        <v>113</v>
      </c>
      <c r="Z20" s="64">
        <v>7</v>
      </c>
      <c r="AA20" s="50">
        <f>Y20/Z20</f>
        <v>16.142857142857142</v>
      </c>
      <c r="AB20" s="9">
        <v>10</v>
      </c>
      <c r="AE20" s="14">
        <v>14</v>
      </c>
      <c r="AG20" s="14">
        <v>21</v>
      </c>
    </row>
    <row r="21" spans="1:35" s="2" customFormat="1" ht="16.5">
      <c r="A21" s="9">
        <f t="shared" si="0"/>
        <v>11</v>
      </c>
      <c r="B21" s="83" t="s">
        <v>354</v>
      </c>
      <c r="C21" s="84" t="s">
        <v>31</v>
      </c>
      <c r="D21" s="85">
        <f xml:space="preserve"> DATEDIF(E21,$A$7,"y")</f>
        <v>12</v>
      </c>
      <c r="E21" s="86">
        <v>40267</v>
      </c>
      <c r="F21" s="73"/>
      <c r="G21" s="72"/>
      <c r="H21" s="73"/>
      <c r="I21" s="72"/>
      <c r="J21" s="73"/>
      <c r="K21" s="72"/>
      <c r="L21" s="73"/>
      <c r="M21" s="72"/>
      <c r="N21" s="73"/>
      <c r="O21" s="72"/>
      <c r="P21" s="62"/>
      <c r="Q21" s="14"/>
      <c r="R21" s="62">
        <v>116</v>
      </c>
      <c r="S21" s="14">
        <v>14</v>
      </c>
      <c r="T21" s="62">
        <v>110</v>
      </c>
      <c r="U21" s="14">
        <v>22</v>
      </c>
      <c r="V21" s="62"/>
      <c r="W21" s="14"/>
      <c r="X21" s="63">
        <f>+G21+I21+K21+M21+O21+Q21+S21+U21+W21</f>
        <v>36</v>
      </c>
      <c r="Y21" s="15">
        <f>X21</f>
        <v>36</v>
      </c>
      <c r="Z21" s="181">
        <v>2.33</v>
      </c>
      <c r="AA21" s="50">
        <f>Y21/Z21</f>
        <v>15.450643776824034</v>
      </c>
      <c r="AB21" s="9">
        <v>11</v>
      </c>
      <c r="AE21" s="14">
        <v>12</v>
      </c>
      <c r="AG21" s="14">
        <v>18</v>
      </c>
    </row>
    <row r="22" spans="1:35" s="2" customFormat="1" ht="16.5">
      <c r="A22" s="9">
        <f t="shared" si="0"/>
        <v>12</v>
      </c>
      <c r="B22" s="83" t="s">
        <v>248</v>
      </c>
      <c r="C22" s="84" t="s">
        <v>14</v>
      </c>
      <c r="D22" s="85">
        <f xml:space="preserve"> DATEDIF(E22,$A$7,"y")</f>
        <v>14</v>
      </c>
      <c r="E22" s="86">
        <v>39591</v>
      </c>
      <c r="F22" s="73"/>
      <c r="G22" s="72"/>
      <c r="H22" s="73">
        <v>101</v>
      </c>
      <c r="I22" s="72">
        <v>14</v>
      </c>
      <c r="J22" s="73"/>
      <c r="K22" s="72"/>
      <c r="L22" s="73">
        <v>207</v>
      </c>
      <c r="M22" s="72">
        <v>21</v>
      </c>
      <c r="N22" s="73">
        <v>92</v>
      </c>
      <c r="O22" s="72">
        <v>18</v>
      </c>
      <c r="P22" s="62">
        <v>96</v>
      </c>
      <c r="Q22" s="14">
        <v>22</v>
      </c>
      <c r="R22" s="62">
        <v>97</v>
      </c>
      <c r="S22" s="14">
        <v>27</v>
      </c>
      <c r="T22" s="62"/>
      <c r="U22" s="14"/>
      <c r="V22" s="62"/>
      <c r="W22" s="14"/>
      <c r="X22" s="63">
        <f>+G22+I22+K22+M22+O22+Q22+S22+U22+W22</f>
        <v>102</v>
      </c>
      <c r="Y22" s="15">
        <f>X22</f>
        <v>102</v>
      </c>
      <c r="Z22" s="64">
        <v>7</v>
      </c>
      <c r="AA22" s="50">
        <f>Y22/Z22</f>
        <v>14.571428571428571</v>
      </c>
      <c r="AB22" s="9">
        <v>12</v>
      </c>
      <c r="AE22" s="14">
        <v>10</v>
      </c>
      <c r="AG22" s="14">
        <v>15</v>
      </c>
    </row>
    <row r="23" spans="1:35" s="2" customFormat="1" ht="16.5">
      <c r="A23" s="9">
        <f t="shared" si="0"/>
        <v>13</v>
      </c>
      <c r="B23" s="83" t="s">
        <v>312</v>
      </c>
      <c r="C23" s="84" t="s">
        <v>16</v>
      </c>
      <c r="D23" s="85">
        <f xml:space="preserve"> DATEDIF(E23,$A$7,"y")</f>
        <v>12</v>
      </c>
      <c r="E23" s="86">
        <v>40439</v>
      </c>
      <c r="F23" s="73">
        <v>108</v>
      </c>
      <c r="G23" s="72">
        <v>10</v>
      </c>
      <c r="H23" s="73">
        <v>105</v>
      </c>
      <c r="I23" s="72">
        <v>10</v>
      </c>
      <c r="J23" s="73"/>
      <c r="K23" s="72"/>
      <c r="L23" s="73">
        <v>222</v>
      </c>
      <c r="M23" s="72">
        <v>15</v>
      </c>
      <c r="N23" s="73">
        <v>105</v>
      </c>
      <c r="O23" s="72">
        <v>10</v>
      </c>
      <c r="P23" s="62">
        <v>104</v>
      </c>
      <c r="Q23" s="14">
        <v>14</v>
      </c>
      <c r="R23" s="62">
        <v>104</v>
      </c>
      <c r="S23" s="14">
        <v>22</v>
      </c>
      <c r="T23" s="62"/>
      <c r="U23" s="14"/>
      <c r="V23" s="62">
        <v>90</v>
      </c>
      <c r="W23" s="14">
        <v>20</v>
      </c>
      <c r="X23" s="63">
        <f>+G23+I23+K23+M23+O23+Q23+S23+U23+W23</f>
        <v>101</v>
      </c>
      <c r="Y23" s="15">
        <f>X23</f>
        <v>101</v>
      </c>
      <c r="Z23" s="64">
        <v>7</v>
      </c>
      <c r="AA23" s="50">
        <f>Y23/Z23</f>
        <v>14.428571428571429</v>
      </c>
      <c r="AB23" s="9">
        <v>13</v>
      </c>
      <c r="AE23" s="14">
        <v>9</v>
      </c>
      <c r="AG23" s="14">
        <v>13.5</v>
      </c>
    </row>
    <row r="24" spans="1:35" s="2" customFormat="1" ht="16.5">
      <c r="A24" s="9">
        <f t="shared" si="0"/>
        <v>14</v>
      </c>
      <c r="B24" s="83" t="s">
        <v>315</v>
      </c>
      <c r="C24" s="84" t="s">
        <v>16</v>
      </c>
      <c r="D24" s="85">
        <f xml:space="preserve"> DATEDIF(E24,$A$7,"y")</f>
        <v>15</v>
      </c>
      <c r="E24" s="86">
        <v>39177</v>
      </c>
      <c r="F24" s="73"/>
      <c r="G24" s="72"/>
      <c r="H24" s="73">
        <v>94</v>
      </c>
      <c r="I24" s="72">
        <v>27</v>
      </c>
      <c r="J24" s="73">
        <v>99</v>
      </c>
      <c r="K24" s="72">
        <v>22</v>
      </c>
      <c r="L24" s="73"/>
      <c r="M24" s="72"/>
      <c r="N24" s="73"/>
      <c r="O24" s="72"/>
      <c r="P24" s="62">
        <v>108</v>
      </c>
      <c r="Q24" s="14">
        <v>12</v>
      </c>
      <c r="R24" s="62"/>
      <c r="S24" s="14"/>
      <c r="T24" s="62"/>
      <c r="U24" s="14"/>
      <c r="V24" s="62">
        <v>90</v>
      </c>
      <c r="W24" s="14">
        <v>20</v>
      </c>
      <c r="X24" s="63">
        <f>+G24+I24+K24+M24+O24+Q24+S24+U24+W24</f>
        <v>81</v>
      </c>
      <c r="Y24" s="15">
        <f>X24</f>
        <v>81</v>
      </c>
      <c r="Z24" s="64">
        <v>7</v>
      </c>
      <c r="AA24" s="50">
        <f>Y24/Z24</f>
        <v>11.571428571428571</v>
      </c>
      <c r="AB24" s="9">
        <v>14</v>
      </c>
      <c r="AE24" s="14">
        <v>8</v>
      </c>
      <c r="AG24" s="14">
        <v>12</v>
      </c>
    </row>
    <row r="25" spans="1:35" s="2" customFormat="1" ht="16.5">
      <c r="A25" s="9">
        <f t="shared" si="0"/>
        <v>15</v>
      </c>
      <c r="B25" s="89" t="s">
        <v>213</v>
      </c>
      <c r="C25" s="90" t="s">
        <v>11</v>
      </c>
      <c r="D25" s="91">
        <f xml:space="preserve"> DATEDIF(E25,$A$7,"y")</f>
        <v>16</v>
      </c>
      <c r="E25" s="92">
        <v>38885</v>
      </c>
      <c r="F25" s="73">
        <v>89</v>
      </c>
      <c r="G25" s="72">
        <v>27</v>
      </c>
      <c r="H25" s="73">
        <v>102</v>
      </c>
      <c r="I25" s="72">
        <v>12</v>
      </c>
      <c r="J25" s="73"/>
      <c r="K25" s="72"/>
      <c r="L25" s="73"/>
      <c r="M25" s="72"/>
      <c r="N25" s="73"/>
      <c r="O25" s="72"/>
      <c r="P25" s="62"/>
      <c r="Q25" s="14"/>
      <c r="R25" s="62"/>
      <c r="S25" s="14"/>
      <c r="T25" s="62"/>
      <c r="U25" s="14"/>
      <c r="V25" s="62">
        <v>83</v>
      </c>
      <c r="W25" s="14">
        <v>38</v>
      </c>
      <c r="X25" s="63">
        <f>+G25+I25+K25+M25+O25+Q25+S25+U25+W25</f>
        <v>77</v>
      </c>
      <c r="Y25" s="15">
        <f>X25</f>
        <v>77</v>
      </c>
      <c r="Z25" s="64">
        <v>7</v>
      </c>
      <c r="AA25" s="50">
        <f>Y25/Z25</f>
        <v>11</v>
      </c>
      <c r="AB25" s="9">
        <v>15</v>
      </c>
      <c r="AE25" s="14">
        <v>7.5</v>
      </c>
      <c r="AG25" s="14">
        <v>11.25</v>
      </c>
    </row>
    <row r="26" spans="1:35" s="2" customFormat="1" ht="16.5">
      <c r="A26" s="9">
        <f t="shared" si="0"/>
        <v>16</v>
      </c>
      <c r="B26" s="83" t="s">
        <v>313</v>
      </c>
      <c r="C26" s="84" t="s">
        <v>14</v>
      </c>
      <c r="D26" s="85">
        <f xml:space="preserve"> DATEDIF(E26,$A$7,"y")</f>
        <v>13</v>
      </c>
      <c r="E26" s="86">
        <v>39869</v>
      </c>
      <c r="F26" s="73">
        <v>102</v>
      </c>
      <c r="G26" s="72">
        <v>12</v>
      </c>
      <c r="H26" s="73"/>
      <c r="I26" s="72"/>
      <c r="J26" s="73"/>
      <c r="K26" s="72"/>
      <c r="L26" s="73"/>
      <c r="M26" s="72"/>
      <c r="N26" s="73">
        <v>100</v>
      </c>
      <c r="O26" s="72">
        <v>12</v>
      </c>
      <c r="P26" s="62">
        <v>103</v>
      </c>
      <c r="Q26" s="14">
        <v>18</v>
      </c>
      <c r="R26" s="62"/>
      <c r="S26" s="14"/>
      <c r="T26" s="62"/>
      <c r="U26" s="14"/>
      <c r="V26" s="62">
        <v>104</v>
      </c>
      <c r="W26" s="14">
        <v>12</v>
      </c>
      <c r="X26" s="63">
        <f>+G26+I26+K26+M26+O26+Q26+S26+U26+W26</f>
        <v>54</v>
      </c>
      <c r="Y26" s="15">
        <f>X26</f>
        <v>54</v>
      </c>
      <c r="Z26" s="64">
        <v>7</v>
      </c>
      <c r="AA26" s="50">
        <f>Y26/Z26</f>
        <v>7.7142857142857144</v>
      </c>
      <c r="AB26" s="9">
        <v>16</v>
      </c>
      <c r="AE26" s="14">
        <v>7</v>
      </c>
      <c r="AG26" s="14">
        <v>10.5</v>
      </c>
    </row>
    <row r="27" spans="1:35" s="2" customFormat="1" ht="16.5">
      <c r="A27" s="9">
        <f t="shared" si="0"/>
        <v>17</v>
      </c>
      <c r="B27" s="79" t="s">
        <v>187</v>
      </c>
      <c r="C27" s="80" t="s">
        <v>16</v>
      </c>
      <c r="D27" s="81">
        <f xml:space="preserve"> DATEDIF(E27,$A$7,"y")</f>
        <v>19</v>
      </c>
      <c r="E27" s="82">
        <v>37876</v>
      </c>
      <c r="F27" s="73">
        <v>93</v>
      </c>
      <c r="G27" s="72">
        <v>14</v>
      </c>
      <c r="H27" s="73"/>
      <c r="I27" s="72"/>
      <c r="J27" s="73"/>
      <c r="K27" s="72"/>
      <c r="L27" s="73"/>
      <c r="M27" s="72"/>
      <c r="N27" s="73"/>
      <c r="O27" s="72"/>
      <c r="P27" s="62">
        <v>92</v>
      </c>
      <c r="Q27" s="14">
        <v>32</v>
      </c>
      <c r="R27" s="62"/>
      <c r="S27" s="14"/>
      <c r="T27" s="62"/>
      <c r="U27" s="14"/>
      <c r="V27" s="62"/>
      <c r="W27" s="14"/>
      <c r="X27" s="63">
        <f>+G27+I27+K27+M27+O27+Q27+S27+U27+W27</f>
        <v>46</v>
      </c>
      <c r="Y27" s="15">
        <f>X27</f>
        <v>46</v>
      </c>
      <c r="Z27" s="64">
        <v>7</v>
      </c>
      <c r="AA27" s="50">
        <f>Y27/Z27</f>
        <v>6.5714285714285712</v>
      </c>
      <c r="AB27" s="9">
        <v>17</v>
      </c>
      <c r="AE27" s="14">
        <v>6.5</v>
      </c>
      <c r="AG27" s="14">
        <v>9.75</v>
      </c>
    </row>
    <row r="28" spans="1:35" s="2" customFormat="1" ht="16.5">
      <c r="A28" s="9">
        <f t="shared" si="0"/>
        <v>18</v>
      </c>
      <c r="B28" s="83" t="s">
        <v>350</v>
      </c>
      <c r="C28" s="84" t="s">
        <v>16</v>
      </c>
      <c r="D28" s="85">
        <f xml:space="preserve"> DATEDIF(E28,$A$7,"y")</f>
        <v>13</v>
      </c>
      <c r="E28" s="86">
        <v>40056</v>
      </c>
      <c r="F28" s="73"/>
      <c r="G28" s="72"/>
      <c r="H28" s="73"/>
      <c r="I28" s="72"/>
      <c r="J28" s="73"/>
      <c r="K28" s="72"/>
      <c r="L28" s="73"/>
      <c r="M28" s="72"/>
      <c r="N28" s="73"/>
      <c r="O28" s="72"/>
      <c r="P28" s="62">
        <v>111</v>
      </c>
      <c r="Q28" s="14">
        <v>9.5</v>
      </c>
      <c r="R28" s="62"/>
      <c r="S28" s="14"/>
      <c r="T28" s="62"/>
      <c r="U28" s="14"/>
      <c r="V28" s="62">
        <v>106</v>
      </c>
      <c r="W28" s="14">
        <v>10</v>
      </c>
      <c r="X28" s="63">
        <f>+G28+I28+K28+M28+O28+Q28+S28+U28+W28</f>
        <v>19.5</v>
      </c>
      <c r="Y28" s="15">
        <f>X28</f>
        <v>19.5</v>
      </c>
      <c r="Z28" s="105">
        <v>3.11</v>
      </c>
      <c r="AA28" s="50">
        <f>Y28/Z28</f>
        <v>6.270096463022508</v>
      </c>
      <c r="AB28" s="9">
        <v>18</v>
      </c>
      <c r="AE28" s="14">
        <v>6</v>
      </c>
      <c r="AG28" s="14">
        <v>9</v>
      </c>
    </row>
    <row r="29" spans="1:35" s="2" customFormat="1" ht="16.5">
      <c r="A29" s="9">
        <f t="shared" si="0"/>
        <v>19</v>
      </c>
      <c r="B29" s="83" t="s">
        <v>258</v>
      </c>
      <c r="C29" s="84" t="s">
        <v>12</v>
      </c>
      <c r="D29" s="85">
        <f xml:space="preserve"> DATEDIF(E29,$A$7,"y")</f>
        <v>15</v>
      </c>
      <c r="E29" s="86">
        <v>39425</v>
      </c>
      <c r="F29" s="73"/>
      <c r="G29" s="72"/>
      <c r="H29" s="73">
        <v>126</v>
      </c>
      <c r="I29" s="72">
        <v>8</v>
      </c>
      <c r="J29" s="73">
        <v>122</v>
      </c>
      <c r="K29" s="72">
        <v>14</v>
      </c>
      <c r="L29" s="73">
        <v>264</v>
      </c>
      <c r="M29" s="72">
        <v>13.5</v>
      </c>
      <c r="N29" s="73"/>
      <c r="O29" s="72"/>
      <c r="P29" s="62">
        <v>124</v>
      </c>
      <c r="Q29" s="14">
        <v>8</v>
      </c>
      <c r="R29" s="62"/>
      <c r="S29" s="14"/>
      <c r="T29" s="62"/>
      <c r="U29" s="14"/>
      <c r="V29" s="62"/>
      <c r="W29" s="14"/>
      <c r="X29" s="63">
        <f>+G29+I29+K29+M29+O29+Q29+S29+U29+W29</f>
        <v>43.5</v>
      </c>
      <c r="Y29" s="15">
        <f>X29</f>
        <v>43.5</v>
      </c>
      <c r="Z29" s="64">
        <v>7</v>
      </c>
      <c r="AA29" s="50">
        <f>Y29/Z29</f>
        <v>6.2142857142857144</v>
      </c>
      <c r="AB29" s="9">
        <v>19</v>
      </c>
      <c r="AE29" s="14">
        <v>4.5</v>
      </c>
      <c r="AG29" s="14">
        <v>6.75</v>
      </c>
    </row>
    <row r="30" spans="1:35" s="2" customFormat="1" ht="16.5">
      <c r="A30" s="9">
        <f t="shared" si="0"/>
        <v>20</v>
      </c>
      <c r="B30" s="79" t="s">
        <v>81</v>
      </c>
      <c r="C30" s="80" t="s">
        <v>14</v>
      </c>
      <c r="D30" s="81">
        <f xml:space="preserve"> DATEDIF(E30,$A$7,"y")</f>
        <v>19</v>
      </c>
      <c r="E30" s="82">
        <v>37984</v>
      </c>
      <c r="F30" s="73">
        <v>86</v>
      </c>
      <c r="G30" s="72">
        <v>41.5</v>
      </c>
      <c r="H30" s="73"/>
      <c r="I30" s="72"/>
      <c r="J30" s="73"/>
      <c r="K30" s="72"/>
      <c r="L30" s="73"/>
      <c r="M30" s="72"/>
      <c r="N30" s="73"/>
      <c r="O30" s="72"/>
      <c r="P30" s="62"/>
      <c r="Q30" s="14"/>
      <c r="R30" s="62"/>
      <c r="S30" s="14"/>
      <c r="T30" s="62"/>
      <c r="U30" s="14"/>
      <c r="V30" s="62"/>
      <c r="W30" s="14"/>
      <c r="X30" s="63">
        <f>+G30+I30+K30+M30+O30+Q30+S30+U30+W30</f>
        <v>41.5</v>
      </c>
      <c r="Y30" s="15">
        <f>X30</f>
        <v>41.5</v>
      </c>
      <c r="Z30" s="64">
        <v>7</v>
      </c>
      <c r="AA30" s="50">
        <f>Y30/Z30</f>
        <v>5.9285714285714288</v>
      </c>
      <c r="AB30" s="9">
        <v>20</v>
      </c>
      <c r="AE30" s="14">
        <v>4</v>
      </c>
      <c r="AG30" s="14">
        <v>6</v>
      </c>
    </row>
    <row r="31" spans="1:35" s="2" customFormat="1" ht="16.5">
      <c r="A31" s="9">
        <f t="shared" si="0"/>
        <v>21</v>
      </c>
      <c r="B31" s="83" t="s">
        <v>338</v>
      </c>
      <c r="C31" s="84" t="s">
        <v>14</v>
      </c>
      <c r="D31" s="85">
        <f xml:space="preserve"> DATEDIF(E31,$A$7,"y")</f>
        <v>12</v>
      </c>
      <c r="E31" s="86">
        <v>40321</v>
      </c>
      <c r="F31" s="73"/>
      <c r="G31" s="72"/>
      <c r="H31" s="73"/>
      <c r="I31" s="72"/>
      <c r="J31" s="73">
        <v>123</v>
      </c>
      <c r="K31" s="72">
        <v>12</v>
      </c>
      <c r="L31" s="73"/>
      <c r="M31" s="72"/>
      <c r="N31" s="73"/>
      <c r="O31" s="72"/>
      <c r="P31" s="62"/>
      <c r="Q31" s="14"/>
      <c r="R31" s="62"/>
      <c r="S31" s="14"/>
      <c r="T31" s="62"/>
      <c r="U31" s="14"/>
      <c r="V31" s="62">
        <v>119</v>
      </c>
      <c r="W31" s="14">
        <v>9</v>
      </c>
      <c r="X31" s="63">
        <f>+G31+I31+K31+M31+O31+Q31+S31+U31+W31</f>
        <v>21</v>
      </c>
      <c r="Y31" s="15">
        <f>X31</f>
        <v>21</v>
      </c>
      <c r="Z31" s="64">
        <v>7</v>
      </c>
      <c r="AA31" s="50">
        <f>Y31/Z31</f>
        <v>3</v>
      </c>
      <c r="AB31" s="9">
        <v>21</v>
      </c>
      <c r="AE31" s="14">
        <v>3.5</v>
      </c>
      <c r="AG31" s="14">
        <v>5.25</v>
      </c>
    </row>
    <row r="32" spans="1:35" s="2" customFormat="1" ht="16.5">
      <c r="A32" s="9">
        <f t="shared" si="0"/>
        <v>22</v>
      </c>
      <c r="B32" s="83" t="s">
        <v>349</v>
      </c>
      <c r="C32" s="84" t="s">
        <v>157</v>
      </c>
      <c r="D32" s="85">
        <f xml:space="preserve"> DATEDIF(E32,$A$7,"y")</f>
        <v>14</v>
      </c>
      <c r="E32" s="86">
        <v>39750</v>
      </c>
      <c r="F32" s="73"/>
      <c r="G32" s="72"/>
      <c r="H32" s="73"/>
      <c r="I32" s="72"/>
      <c r="J32" s="73"/>
      <c r="K32" s="72"/>
      <c r="L32" s="73"/>
      <c r="M32" s="72"/>
      <c r="N32" s="73"/>
      <c r="O32" s="72"/>
      <c r="P32" s="62">
        <v>111</v>
      </c>
      <c r="Q32" s="14">
        <v>9.5</v>
      </c>
      <c r="R32" s="62"/>
      <c r="S32" s="14"/>
      <c r="T32" s="62"/>
      <c r="U32" s="14"/>
      <c r="V32" s="62"/>
      <c r="W32" s="14"/>
      <c r="X32" s="63">
        <f>+G32+I32+K32+M32+O32+Q32+S32+U32+W32</f>
        <v>9.5</v>
      </c>
      <c r="Y32" s="15">
        <f>X32</f>
        <v>9.5</v>
      </c>
      <c r="Z32" s="64">
        <v>7</v>
      </c>
      <c r="AA32" s="50">
        <f>Y32/Z32</f>
        <v>1.3571428571428572</v>
      </c>
      <c r="AB32" s="9">
        <v>22</v>
      </c>
      <c r="AE32" s="14">
        <v>3</v>
      </c>
      <c r="AG32" s="14">
        <v>4.5</v>
      </c>
    </row>
    <row r="33" spans="1:33" ht="16.5">
      <c r="A33" s="9">
        <f t="shared" si="0"/>
        <v>23</v>
      </c>
      <c r="B33" s="83" t="s">
        <v>254</v>
      </c>
      <c r="C33" s="84" t="s">
        <v>12</v>
      </c>
      <c r="D33" s="85">
        <f xml:space="preserve"> DATEDIF(E33,$A$7,"y")</f>
        <v>15</v>
      </c>
      <c r="E33" s="86">
        <v>39358</v>
      </c>
      <c r="F33" s="73">
        <v>122</v>
      </c>
      <c r="G33" s="72">
        <v>8</v>
      </c>
      <c r="H33" s="73"/>
      <c r="I33" s="72"/>
      <c r="J33" s="73"/>
      <c r="K33" s="72"/>
      <c r="L33" s="73"/>
      <c r="M33" s="72"/>
      <c r="N33" s="73"/>
      <c r="O33" s="72"/>
      <c r="P33" s="62"/>
      <c r="Q33" s="14"/>
      <c r="R33" s="62"/>
      <c r="S33" s="14"/>
      <c r="T33" s="62"/>
      <c r="U33" s="14"/>
      <c r="V33" s="62"/>
      <c r="W33" s="14"/>
      <c r="X33" s="63">
        <f>+G33+I33+K33+M33+O33+Q33+S33+U33+W33</f>
        <v>8</v>
      </c>
      <c r="Y33" s="15">
        <f>X33</f>
        <v>8</v>
      </c>
      <c r="Z33" s="64">
        <v>7</v>
      </c>
      <c r="AA33" s="50">
        <f>Y33/Z33</f>
        <v>1.1428571428571428</v>
      </c>
      <c r="AB33" s="9">
        <v>23</v>
      </c>
      <c r="AE33" s="14">
        <v>2</v>
      </c>
      <c r="AF33" s="2"/>
      <c r="AG33" s="14">
        <v>3</v>
      </c>
    </row>
    <row r="34" spans="1:33" ht="16.5" hidden="1">
      <c r="A34" s="9">
        <f t="shared" si="0"/>
        <v>24</v>
      </c>
      <c r="B34" s="83" t="s">
        <v>214</v>
      </c>
      <c r="C34" s="84" t="s">
        <v>16</v>
      </c>
      <c r="D34" s="85">
        <f xml:space="preserve"> DATEDIF(E34,$A$7,"y")</f>
        <v>15</v>
      </c>
      <c r="E34" s="86">
        <v>39142</v>
      </c>
      <c r="F34" s="73"/>
      <c r="G34" s="72"/>
      <c r="H34" s="73"/>
      <c r="I34" s="72"/>
      <c r="J34" s="73"/>
      <c r="K34" s="72"/>
      <c r="L34" s="73"/>
      <c r="M34" s="72"/>
      <c r="N34" s="73"/>
      <c r="O34" s="72"/>
      <c r="P34" s="62"/>
      <c r="Q34" s="14"/>
      <c r="R34" s="62"/>
      <c r="S34" s="14"/>
      <c r="T34" s="62"/>
      <c r="U34" s="14"/>
      <c r="V34" s="62"/>
      <c r="W34" s="14"/>
      <c r="X34" s="63">
        <f>+G34+I34+K34+M34+O34+Q34+S34+U34+W34</f>
        <v>0</v>
      </c>
      <c r="Y34" s="15">
        <f>X34</f>
        <v>0</v>
      </c>
      <c r="Z34" s="64">
        <v>7</v>
      </c>
      <c r="AA34" s="50">
        <f>Y34/Z34</f>
        <v>0</v>
      </c>
      <c r="AB34" s="9">
        <v>24</v>
      </c>
      <c r="AE34" s="14">
        <v>1</v>
      </c>
      <c r="AF34" s="2"/>
      <c r="AG34" s="14">
        <v>1.5</v>
      </c>
    </row>
    <row r="35" spans="1:33" ht="16.5" hidden="1">
      <c r="A35" s="9">
        <f t="shared" si="0"/>
        <v>25</v>
      </c>
      <c r="B35" s="89" t="s">
        <v>231</v>
      </c>
      <c r="C35" s="90" t="s">
        <v>157</v>
      </c>
      <c r="D35" s="91">
        <f xml:space="preserve"> DATEDIF(E35,$A$7,"y")</f>
        <v>18</v>
      </c>
      <c r="E35" s="92">
        <v>38078</v>
      </c>
      <c r="F35" s="73"/>
      <c r="G35" s="72"/>
      <c r="H35" s="73"/>
      <c r="I35" s="72"/>
      <c r="J35" s="73"/>
      <c r="K35" s="72"/>
      <c r="L35" s="73"/>
      <c r="M35" s="72"/>
      <c r="N35" s="73"/>
      <c r="O35" s="72"/>
      <c r="P35" s="62"/>
      <c r="Q35" s="14"/>
      <c r="R35" s="62"/>
      <c r="S35" s="14"/>
      <c r="T35" s="62"/>
      <c r="U35" s="14"/>
      <c r="V35" s="62"/>
      <c r="W35" s="14"/>
      <c r="X35" s="63">
        <f>+G35+I35+K35+M35+O35+Q35+S35+U35+W35</f>
        <v>0</v>
      </c>
      <c r="Y35" s="15">
        <f>X35</f>
        <v>0</v>
      </c>
      <c r="Z35" s="64">
        <v>7</v>
      </c>
      <c r="AA35" s="50">
        <f>Y35/Z35</f>
        <v>0</v>
      </c>
      <c r="AB35" s="9">
        <v>25</v>
      </c>
    </row>
    <row r="36" spans="1:33" ht="16.5" hidden="1">
      <c r="A36" s="9">
        <f t="shared" ref="A36:A47" si="1">AB36</f>
        <v>26</v>
      </c>
      <c r="B36" s="79" t="s">
        <v>251</v>
      </c>
      <c r="C36" s="80" t="s">
        <v>157</v>
      </c>
      <c r="D36" s="81">
        <f xml:space="preserve"> DATEDIF(E36,$A$7,"y")</f>
        <v>19</v>
      </c>
      <c r="E36" s="82">
        <v>37868</v>
      </c>
      <c r="F36" s="73"/>
      <c r="G36" s="72"/>
      <c r="H36" s="73"/>
      <c r="I36" s="72"/>
      <c r="J36" s="73"/>
      <c r="K36" s="72"/>
      <c r="L36" s="73"/>
      <c r="M36" s="72"/>
      <c r="N36" s="73"/>
      <c r="O36" s="72"/>
      <c r="P36" s="62"/>
      <c r="Q36" s="14"/>
      <c r="R36" s="62"/>
      <c r="S36" s="14"/>
      <c r="T36" s="62"/>
      <c r="U36" s="14"/>
      <c r="V36" s="62"/>
      <c r="W36" s="14"/>
      <c r="X36" s="63">
        <f>+G36+I36+K36+M36+O36+Q36+S36+U36+W36</f>
        <v>0</v>
      </c>
      <c r="Y36" s="15">
        <f>X36</f>
        <v>0</v>
      </c>
      <c r="Z36" s="64">
        <v>7</v>
      </c>
      <c r="AA36" s="50">
        <f>Y36/Z36</f>
        <v>0</v>
      </c>
      <c r="AB36" s="9">
        <v>26</v>
      </c>
      <c r="AC36" s="2"/>
    </row>
    <row r="37" spans="1:33" ht="16.5" hidden="1">
      <c r="A37" s="9">
        <f t="shared" si="1"/>
        <v>27</v>
      </c>
      <c r="B37" s="89" t="s">
        <v>252</v>
      </c>
      <c r="C37" s="90" t="s">
        <v>157</v>
      </c>
      <c r="D37" s="91">
        <f xml:space="preserve"> DATEDIF(E37,$A$7,"y")</f>
        <v>18</v>
      </c>
      <c r="E37" s="92">
        <v>38156</v>
      </c>
      <c r="F37" s="73"/>
      <c r="G37" s="72"/>
      <c r="H37" s="73"/>
      <c r="I37" s="72"/>
      <c r="J37" s="73"/>
      <c r="K37" s="72"/>
      <c r="L37" s="73"/>
      <c r="M37" s="72"/>
      <c r="N37" s="73"/>
      <c r="O37" s="72"/>
      <c r="P37" s="62"/>
      <c r="Q37" s="14"/>
      <c r="R37" s="62"/>
      <c r="S37" s="14"/>
      <c r="T37" s="62"/>
      <c r="U37" s="14"/>
      <c r="V37" s="62"/>
      <c r="W37" s="14"/>
      <c r="X37" s="63">
        <f>+G37+I37+K37+M37+O37+Q37+S37+U37+W37</f>
        <v>0</v>
      </c>
      <c r="Y37" s="15">
        <f>X37</f>
        <v>0</v>
      </c>
      <c r="Z37" s="64">
        <v>7</v>
      </c>
      <c r="AA37" s="50">
        <f>Y37/Z37</f>
        <v>0</v>
      </c>
      <c r="AB37" s="9">
        <v>27</v>
      </c>
    </row>
    <row r="38" spans="1:33" ht="16.5" hidden="1">
      <c r="A38" s="9">
        <f t="shared" si="1"/>
        <v>28</v>
      </c>
      <c r="B38" s="83" t="s">
        <v>247</v>
      </c>
      <c r="C38" s="84" t="s">
        <v>12</v>
      </c>
      <c r="D38" s="85">
        <f xml:space="preserve"> DATEDIF(E38,$A$7,"y")</f>
        <v>13</v>
      </c>
      <c r="E38" s="86">
        <v>40112</v>
      </c>
      <c r="F38" s="73"/>
      <c r="G38" s="72"/>
      <c r="H38" s="73"/>
      <c r="I38" s="72"/>
      <c r="J38" s="73"/>
      <c r="K38" s="72"/>
      <c r="L38" s="73"/>
      <c r="M38" s="72"/>
      <c r="N38" s="73"/>
      <c r="O38" s="72"/>
      <c r="P38" s="62"/>
      <c r="Q38" s="14"/>
      <c r="R38" s="62"/>
      <c r="S38" s="14"/>
      <c r="T38" s="62"/>
      <c r="U38" s="14"/>
      <c r="V38" s="62"/>
      <c r="W38" s="14"/>
      <c r="X38" s="63">
        <f>+G38+I38+K38+M38+O38+Q38+S38+U38+W38</f>
        <v>0</v>
      </c>
      <c r="Y38" s="15">
        <f>X38</f>
        <v>0</v>
      </c>
      <c r="Z38" s="64">
        <v>7</v>
      </c>
      <c r="AA38" s="50">
        <f>Y38/Z38</f>
        <v>0</v>
      </c>
      <c r="AB38" s="9">
        <v>28</v>
      </c>
    </row>
    <row r="39" spans="1:33" ht="16.5" hidden="1">
      <c r="A39" s="9">
        <f t="shared" si="1"/>
        <v>29</v>
      </c>
      <c r="B39" s="89" t="s">
        <v>64</v>
      </c>
      <c r="C39" s="90" t="s">
        <v>11</v>
      </c>
      <c r="D39" s="91">
        <f xml:space="preserve"> DATEDIF(E39,$A$7,"y")</f>
        <v>18</v>
      </c>
      <c r="E39" s="92">
        <v>38229</v>
      </c>
      <c r="F39" s="73"/>
      <c r="G39" s="72"/>
      <c r="H39" s="73"/>
      <c r="I39" s="72"/>
      <c r="J39" s="73"/>
      <c r="K39" s="72"/>
      <c r="L39" s="73"/>
      <c r="M39" s="72"/>
      <c r="N39" s="73"/>
      <c r="O39" s="72"/>
      <c r="P39" s="62"/>
      <c r="Q39" s="14"/>
      <c r="R39" s="62"/>
      <c r="S39" s="14"/>
      <c r="T39" s="62"/>
      <c r="U39" s="14"/>
      <c r="V39" s="62"/>
      <c r="W39" s="14"/>
      <c r="X39" s="63">
        <f>+G39+I39+K39+M39+O39+Q39+S39+U39+W39</f>
        <v>0</v>
      </c>
      <c r="Y39" s="15">
        <f>X39</f>
        <v>0</v>
      </c>
      <c r="Z39" s="64">
        <v>7</v>
      </c>
      <c r="AA39" s="50">
        <f>Y39/Z39</f>
        <v>0</v>
      </c>
      <c r="AB39" s="9">
        <v>29</v>
      </c>
    </row>
    <row r="40" spans="1:33" ht="16.5" hidden="1">
      <c r="A40" s="9">
        <f t="shared" si="1"/>
        <v>30</v>
      </c>
      <c r="B40" s="89" t="s">
        <v>170</v>
      </c>
      <c r="C40" s="90" t="s">
        <v>15</v>
      </c>
      <c r="D40" s="91">
        <f xml:space="preserve"> DATEDIF(E40,$A$7,"y")</f>
        <v>16</v>
      </c>
      <c r="E40" s="92">
        <v>38798</v>
      </c>
      <c r="F40" s="73"/>
      <c r="G40" s="72"/>
      <c r="H40" s="73"/>
      <c r="I40" s="72"/>
      <c r="J40" s="73"/>
      <c r="K40" s="72"/>
      <c r="L40" s="73"/>
      <c r="M40" s="72"/>
      <c r="N40" s="73"/>
      <c r="O40" s="72"/>
      <c r="P40" s="62"/>
      <c r="Q40" s="69"/>
      <c r="R40" s="62"/>
      <c r="S40" s="14"/>
      <c r="T40" s="62"/>
      <c r="U40" s="14"/>
      <c r="V40" s="62"/>
      <c r="W40" s="14"/>
      <c r="X40" s="63">
        <f>+G40+I40+K40+M40+O40+Q40+S40+U40+W40</f>
        <v>0</v>
      </c>
      <c r="Y40" s="15">
        <f>X40</f>
        <v>0</v>
      </c>
      <c r="Z40" s="64">
        <v>7</v>
      </c>
      <c r="AA40" s="50">
        <f>Y40/Z40</f>
        <v>0</v>
      </c>
      <c r="AB40" s="9">
        <v>30</v>
      </c>
    </row>
    <row r="41" spans="1:33" ht="16.5" hidden="1">
      <c r="A41" s="9">
        <f t="shared" si="1"/>
        <v>31</v>
      </c>
      <c r="B41" s="89" t="s">
        <v>202</v>
      </c>
      <c r="C41" s="90" t="s">
        <v>15</v>
      </c>
      <c r="D41" s="91">
        <f xml:space="preserve"> DATEDIF(E41,$A$7,"y")</f>
        <v>16</v>
      </c>
      <c r="E41" s="92">
        <v>39023</v>
      </c>
      <c r="F41" s="73"/>
      <c r="G41" s="72"/>
      <c r="H41" s="73"/>
      <c r="I41" s="72"/>
      <c r="J41" s="73"/>
      <c r="K41" s="72"/>
      <c r="L41" s="73"/>
      <c r="M41" s="72"/>
      <c r="N41" s="73"/>
      <c r="O41" s="72"/>
      <c r="P41" s="62"/>
      <c r="Q41" s="69"/>
      <c r="R41" s="62"/>
      <c r="S41" s="14"/>
      <c r="T41" s="62"/>
      <c r="U41" s="14"/>
      <c r="V41" s="62"/>
      <c r="W41" s="14"/>
      <c r="X41" s="63">
        <f>+G41+I41+K41+M41+O41+Q41+S41+U41+W41</f>
        <v>0</v>
      </c>
      <c r="Y41" s="15">
        <f>X41</f>
        <v>0</v>
      </c>
      <c r="Z41" s="64">
        <v>7</v>
      </c>
      <c r="AA41" s="50">
        <f>Y41/Z41</f>
        <v>0</v>
      </c>
      <c r="AB41" s="9">
        <v>31</v>
      </c>
    </row>
    <row r="42" spans="1:33" ht="16.5" hidden="1">
      <c r="A42" s="9">
        <f t="shared" si="1"/>
        <v>32</v>
      </c>
      <c r="B42" s="89" t="s">
        <v>169</v>
      </c>
      <c r="C42" s="90" t="s">
        <v>15</v>
      </c>
      <c r="D42" s="91">
        <f xml:space="preserve"> DATEDIF(E42,$A$7,"y")</f>
        <v>17</v>
      </c>
      <c r="E42" s="92">
        <v>38642</v>
      </c>
      <c r="F42" s="73"/>
      <c r="G42" s="72"/>
      <c r="H42" s="73"/>
      <c r="I42" s="72"/>
      <c r="J42" s="73"/>
      <c r="K42" s="72"/>
      <c r="L42" s="73"/>
      <c r="M42" s="72"/>
      <c r="N42" s="73"/>
      <c r="O42" s="72"/>
      <c r="P42" s="62"/>
      <c r="Q42" s="69"/>
      <c r="R42" s="62"/>
      <c r="S42" s="14"/>
      <c r="T42" s="62"/>
      <c r="U42" s="14"/>
      <c r="V42" s="62"/>
      <c r="W42" s="14"/>
      <c r="X42" s="63">
        <f>+G42+I42+K42+M42+O42+Q42+S42+U42+W42</f>
        <v>0</v>
      </c>
      <c r="Y42" s="15">
        <f>X42</f>
        <v>0</v>
      </c>
      <c r="Z42" s="64">
        <v>7</v>
      </c>
      <c r="AA42" s="50">
        <f>Y42/Z42</f>
        <v>0</v>
      </c>
      <c r="AB42" s="9">
        <v>32</v>
      </c>
    </row>
    <row r="43" spans="1:33" ht="16.5" hidden="1">
      <c r="A43" s="9">
        <f t="shared" si="1"/>
        <v>33</v>
      </c>
      <c r="B43" s="89" t="s">
        <v>233</v>
      </c>
      <c r="C43" s="90" t="s">
        <v>15</v>
      </c>
      <c r="D43" s="91">
        <f xml:space="preserve"> DATEDIF(E43,$A$7,"y")</f>
        <v>17</v>
      </c>
      <c r="E43" s="92">
        <v>38672</v>
      </c>
      <c r="F43" s="73"/>
      <c r="G43" s="72"/>
      <c r="H43" s="73"/>
      <c r="I43" s="72"/>
      <c r="J43" s="73"/>
      <c r="K43" s="72"/>
      <c r="L43" s="73"/>
      <c r="M43" s="72"/>
      <c r="N43" s="73"/>
      <c r="O43" s="72"/>
      <c r="P43" s="62"/>
      <c r="Q43" s="69"/>
      <c r="R43" s="62"/>
      <c r="S43" s="14"/>
      <c r="T43" s="62"/>
      <c r="U43" s="14"/>
      <c r="V43" s="62"/>
      <c r="W43" s="14"/>
      <c r="X43" s="63">
        <f>+G43+I43+K43+M43+O43+Q43+S43+U43+W43</f>
        <v>0</v>
      </c>
      <c r="Y43" s="15">
        <f>X43</f>
        <v>0</v>
      </c>
      <c r="Z43" s="64">
        <v>7</v>
      </c>
      <c r="AA43" s="50">
        <f>Y43/Z43</f>
        <v>0</v>
      </c>
      <c r="AB43" s="9">
        <v>33</v>
      </c>
    </row>
    <row r="44" spans="1:33" ht="16.5" hidden="1">
      <c r="A44" s="9">
        <f t="shared" si="1"/>
        <v>34</v>
      </c>
      <c r="B44" s="79" t="s">
        <v>80</v>
      </c>
      <c r="C44" s="80" t="s">
        <v>13</v>
      </c>
      <c r="D44" s="81">
        <f xml:space="preserve"> DATEDIF(E44,$A$7,"y")</f>
        <v>25</v>
      </c>
      <c r="E44" s="82">
        <v>35668</v>
      </c>
      <c r="F44" s="73"/>
      <c r="G44" s="72"/>
      <c r="H44" s="73"/>
      <c r="I44" s="72"/>
      <c r="J44" s="73"/>
      <c r="K44" s="72"/>
      <c r="L44" s="73"/>
      <c r="M44" s="72"/>
      <c r="N44" s="73"/>
      <c r="O44" s="72"/>
      <c r="P44" s="62"/>
      <c r="Q44" s="69"/>
      <c r="R44" s="62"/>
      <c r="S44" s="14"/>
      <c r="T44" s="62"/>
      <c r="U44" s="14"/>
      <c r="V44" s="62"/>
      <c r="W44" s="14"/>
      <c r="X44" s="63">
        <f>+G44+I44+K44+M44+O44+Q44+S44+U44+W44</f>
        <v>0</v>
      </c>
      <c r="Y44" s="15">
        <f>X44</f>
        <v>0</v>
      </c>
      <c r="Z44" s="64">
        <v>7</v>
      </c>
      <c r="AA44" s="50">
        <f>Y44/Z44</f>
        <v>0</v>
      </c>
      <c r="AB44" s="9">
        <v>34</v>
      </c>
    </row>
    <row r="45" spans="1:33" ht="16.5" hidden="1">
      <c r="A45" s="9">
        <f t="shared" si="1"/>
        <v>35</v>
      </c>
      <c r="B45" s="79" t="s">
        <v>79</v>
      </c>
      <c r="C45" s="80" t="s">
        <v>14</v>
      </c>
      <c r="D45" s="81">
        <f xml:space="preserve"> DATEDIF(E45,$A$7,"y")</f>
        <v>23</v>
      </c>
      <c r="E45" s="82">
        <v>36355</v>
      </c>
      <c r="F45" s="73"/>
      <c r="G45" s="72"/>
      <c r="H45" s="73"/>
      <c r="I45" s="72"/>
      <c r="J45" s="73"/>
      <c r="K45" s="72"/>
      <c r="L45" s="73"/>
      <c r="M45" s="72"/>
      <c r="N45" s="73"/>
      <c r="O45" s="72"/>
      <c r="P45" s="62"/>
      <c r="Q45" s="69"/>
      <c r="R45" s="62"/>
      <c r="S45" s="14"/>
      <c r="T45" s="62"/>
      <c r="U45" s="14"/>
      <c r="V45" s="62"/>
      <c r="W45" s="14"/>
      <c r="X45" s="63">
        <f>+G45+I45+K45+M45+O45+Q45+S45+U45+W45</f>
        <v>0</v>
      </c>
      <c r="Y45" s="15">
        <f>X45</f>
        <v>0</v>
      </c>
      <c r="Z45" s="64">
        <v>7</v>
      </c>
      <c r="AA45" s="50">
        <f>Y45/Z45</f>
        <v>0</v>
      </c>
      <c r="AB45" s="9">
        <v>35</v>
      </c>
    </row>
    <row r="46" spans="1:33" ht="16.5" hidden="1">
      <c r="A46" s="9">
        <f t="shared" si="1"/>
        <v>36</v>
      </c>
      <c r="B46" s="79" t="s">
        <v>77</v>
      </c>
      <c r="C46" s="80" t="s">
        <v>14</v>
      </c>
      <c r="D46" s="81">
        <f xml:space="preserve"> DATEDIF(E46,$A$7,"y")</f>
        <v>23</v>
      </c>
      <c r="E46" s="82">
        <v>36413</v>
      </c>
      <c r="F46" s="73"/>
      <c r="G46" s="72"/>
      <c r="H46" s="73"/>
      <c r="I46" s="72"/>
      <c r="J46" s="73"/>
      <c r="K46" s="72"/>
      <c r="L46" s="73"/>
      <c r="M46" s="72"/>
      <c r="N46" s="73"/>
      <c r="O46" s="72"/>
      <c r="P46" s="62"/>
      <c r="Q46" s="69"/>
      <c r="R46" s="62"/>
      <c r="S46" s="14"/>
      <c r="T46" s="62"/>
      <c r="U46" s="14"/>
      <c r="V46" s="62"/>
      <c r="W46" s="14"/>
      <c r="X46" s="63">
        <f>+G46+I46+K46+M46+O46+Q46+S46+U46+W46</f>
        <v>0</v>
      </c>
      <c r="Y46" s="15">
        <f>X46</f>
        <v>0</v>
      </c>
      <c r="Z46" s="64">
        <v>7</v>
      </c>
      <c r="AA46" s="50">
        <f>Y46/Z46</f>
        <v>0</v>
      </c>
      <c r="AB46" s="9">
        <v>36</v>
      </c>
    </row>
    <row r="47" spans="1:33" ht="16.5" hidden="1">
      <c r="A47" s="9">
        <f t="shared" si="1"/>
        <v>37</v>
      </c>
      <c r="B47" s="79" t="s">
        <v>153</v>
      </c>
      <c r="C47" s="80" t="s">
        <v>14</v>
      </c>
      <c r="D47" s="81">
        <f xml:space="preserve"> DATEDIF(E47,$A$7,"y")</f>
        <v>23</v>
      </c>
      <c r="E47" s="82">
        <v>36438</v>
      </c>
      <c r="F47" s="73"/>
      <c r="G47" s="72"/>
      <c r="H47" s="73"/>
      <c r="I47" s="72"/>
      <c r="J47" s="73"/>
      <c r="K47" s="72"/>
      <c r="L47" s="73"/>
      <c r="M47" s="72"/>
      <c r="N47" s="73"/>
      <c r="O47" s="72"/>
      <c r="P47" s="62"/>
      <c r="Q47" s="69"/>
      <c r="R47" s="62"/>
      <c r="S47" s="69"/>
      <c r="T47" s="62"/>
      <c r="U47" s="14"/>
      <c r="V47" s="62"/>
      <c r="W47" s="14"/>
      <c r="X47" s="63">
        <f>+G47+I47+K47+M47+O47+Q47+S47+U47+W47</f>
        <v>0</v>
      </c>
      <c r="Y47" s="15">
        <f>X47</f>
        <v>0</v>
      </c>
      <c r="Z47" s="64">
        <v>7</v>
      </c>
      <c r="AA47" s="50">
        <f>Y47/Z47</f>
        <v>0</v>
      </c>
      <c r="AB47" s="9">
        <v>37</v>
      </c>
    </row>
    <row r="48" spans="1:33" ht="16.5" hidden="1">
      <c r="A48" s="9">
        <f t="shared" ref="A48:A71" si="2">AB48</f>
        <v>38</v>
      </c>
      <c r="B48" s="79" t="s">
        <v>85</v>
      </c>
      <c r="C48" s="80" t="s">
        <v>11</v>
      </c>
      <c r="D48" s="81">
        <f xml:space="preserve"> DATEDIF(E48,$A$7,"y")</f>
        <v>23</v>
      </c>
      <c r="E48" s="82">
        <v>36502</v>
      </c>
      <c r="F48" s="73"/>
      <c r="G48" s="72"/>
      <c r="H48" s="73"/>
      <c r="I48" s="72"/>
      <c r="J48" s="73"/>
      <c r="K48" s="72"/>
      <c r="L48" s="73"/>
      <c r="M48" s="72"/>
      <c r="N48" s="73"/>
      <c r="O48" s="72"/>
      <c r="P48" s="62"/>
      <c r="Q48" s="69"/>
      <c r="R48" s="69"/>
      <c r="S48" s="69"/>
      <c r="T48" s="62"/>
      <c r="U48" s="14"/>
      <c r="V48" s="62"/>
      <c r="W48" s="14"/>
      <c r="X48" s="63">
        <f>+G48+I48+K48+M48+O48+Q48+S48+U48+W48</f>
        <v>0</v>
      </c>
      <c r="Y48" s="15">
        <f>X48</f>
        <v>0</v>
      </c>
      <c r="Z48" s="64">
        <v>7</v>
      </c>
      <c r="AA48" s="50">
        <f>Y48/Z48</f>
        <v>0</v>
      </c>
      <c r="AB48" s="9">
        <v>38</v>
      </c>
    </row>
    <row r="49" spans="1:28" ht="16.5" hidden="1">
      <c r="A49" s="9">
        <f t="shared" si="2"/>
        <v>39</v>
      </c>
      <c r="B49" s="79" t="s">
        <v>78</v>
      </c>
      <c r="C49" s="80" t="s">
        <v>16</v>
      </c>
      <c r="D49" s="81">
        <f xml:space="preserve"> DATEDIF(E49,$A$7,"y")</f>
        <v>22</v>
      </c>
      <c r="E49" s="82">
        <v>36740</v>
      </c>
      <c r="F49" s="73"/>
      <c r="G49" s="72"/>
      <c r="H49" s="73"/>
      <c r="I49" s="72"/>
      <c r="J49" s="73"/>
      <c r="K49" s="72"/>
      <c r="L49" s="73"/>
      <c r="M49" s="72"/>
      <c r="N49" s="73"/>
      <c r="O49" s="72"/>
      <c r="P49" s="62"/>
      <c r="Q49" s="69"/>
      <c r="R49" s="69"/>
      <c r="S49" s="69"/>
      <c r="T49" s="62"/>
      <c r="U49" s="14"/>
      <c r="V49" s="62"/>
      <c r="W49" s="14"/>
      <c r="X49" s="63">
        <f>+G49+I49+K49+M49+O49+Q49+S49+U49+W49</f>
        <v>0</v>
      </c>
      <c r="Y49" s="15">
        <f>X49</f>
        <v>0</v>
      </c>
      <c r="Z49" s="64">
        <v>7</v>
      </c>
      <c r="AA49" s="50">
        <f>Y49/Z49</f>
        <v>0</v>
      </c>
      <c r="AB49" s="9">
        <v>39</v>
      </c>
    </row>
    <row r="50" spans="1:28" ht="16.5" hidden="1">
      <c r="A50" s="9">
        <f t="shared" si="2"/>
        <v>40</v>
      </c>
      <c r="B50" s="79" t="s">
        <v>73</v>
      </c>
      <c r="C50" s="80" t="s">
        <v>14</v>
      </c>
      <c r="D50" s="81">
        <f xml:space="preserve"> DATEDIF(E50,$A$7,"y")</f>
        <v>22</v>
      </c>
      <c r="E50" s="82">
        <v>36801</v>
      </c>
      <c r="F50" s="73"/>
      <c r="G50" s="72"/>
      <c r="H50" s="73"/>
      <c r="I50" s="72"/>
      <c r="J50" s="73"/>
      <c r="K50" s="72"/>
      <c r="L50" s="73"/>
      <c r="M50" s="72"/>
      <c r="N50" s="73"/>
      <c r="O50" s="72"/>
      <c r="P50" s="62"/>
      <c r="Q50" s="69"/>
      <c r="R50" s="69"/>
      <c r="S50" s="69"/>
      <c r="T50" s="62"/>
      <c r="U50" s="14"/>
      <c r="V50" s="62"/>
      <c r="W50" s="14"/>
      <c r="X50" s="63">
        <f>+G50+I50+K50+M50+O50+Q50+S50+U50+W50</f>
        <v>0</v>
      </c>
      <c r="Y50" s="15">
        <f>X50</f>
        <v>0</v>
      </c>
      <c r="Z50" s="64">
        <v>7</v>
      </c>
      <c r="AA50" s="50">
        <f>Y50/Z50</f>
        <v>0</v>
      </c>
      <c r="AB50" s="9">
        <v>40</v>
      </c>
    </row>
    <row r="51" spans="1:28" ht="16.5" hidden="1">
      <c r="A51" s="9">
        <f t="shared" si="2"/>
        <v>41</v>
      </c>
      <c r="B51" s="79" t="s">
        <v>84</v>
      </c>
      <c r="C51" s="80" t="s">
        <v>14</v>
      </c>
      <c r="D51" s="81">
        <f xml:space="preserve"> DATEDIF(E51,$A$7,"y")</f>
        <v>22</v>
      </c>
      <c r="E51" s="82">
        <v>36809</v>
      </c>
      <c r="F51" s="73"/>
      <c r="G51" s="72"/>
      <c r="H51" s="73"/>
      <c r="I51" s="72"/>
      <c r="J51" s="73"/>
      <c r="K51" s="72"/>
      <c r="L51" s="73"/>
      <c r="M51" s="72"/>
      <c r="N51" s="73"/>
      <c r="O51" s="72"/>
      <c r="P51" s="62"/>
      <c r="Q51" s="69"/>
      <c r="R51" s="69"/>
      <c r="S51" s="69"/>
      <c r="T51" s="62"/>
      <c r="U51" s="14"/>
      <c r="V51" s="62"/>
      <c r="W51" s="14"/>
      <c r="X51" s="63">
        <f>+G51+I51+K51+M51+O51+Q51+S51+U51+W51</f>
        <v>0</v>
      </c>
      <c r="Y51" s="15">
        <f>X51</f>
        <v>0</v>
      </c>
      <c r="Z51" s="64">
        <v>7</v>
      </c>
      <c r="AA51" s="50">
        <f>Y51/Z51</f>
        <v>0</v>
      </c>
      <c r="AB51" s="9">
        <v>41</v>
      </c>
    </row>
    <row r="52" spans="1:28" ht="16.5" hidden="1">
      <c r="A52" s="9">
        <f t="shared" si="2"/>
        <v>42</v>
      </c>
      <c r="B52" s="79" t="s">
        <v>82</v>
      </c>
      <c r="C52" s="80" t="s">
        <v>15</v>
      </c>
      <c r="D52" s="81">
        <f xml:space="preserve"> DATEDIF(E52,$A$7,"y")</f>
        <v>21</v>
      </c>
      <c r="E52" s="82">
        <v>36916</v>
      </c>
      <c r="F52" s="73"/>
      <c r="G52" s="72"/>
      <c r="H52" s="73"/>
      <c r="I52" s="72"/>
      <c r="J52" s="73"/>
      <c r="K52" s="72"/>
      <c r="L52" s="73"/>
      <c r="M52" s="72"/>
      <c r="N52" s="73"/>
      <c r="O52" s="72"/>
      <c r="P52" s="62"/>
      <c r="Q52" s="69"/>
      <c r="R52" s="69"/>
      <c r="S52" s="69"/>
      <c r="T52" s="62"/>
      <c r="U52" s="14"/>
      <c r="V52" s="62"/>
      <c r="W52" s="14"/>
      <c r="X52" s="63">
        <f>+G52+I52+K52+M52+O52+Q52+S52+U52+W52</f>
        <v>0</v>
      </c>
      <c r="Y52" s="15">
        <f>X52</f>
        <v>0</v>
      </c>
      <c r="Z52" s="64">
        <v>7</v>
      </c>
      <c r="AA52" s="50">
        <f>Y52/Z52</f>
        <v>0</v>
      </c>
      <c r="AB52" s="9">
        <v>42</v>
      </c>
    </row>
    <row r="53" spans="1:28" ht="16.5" hidden="1">
      <c r="A53" s="9">
        <f t="shared" si="2"/>
        <v>43</v>
      </c>
      <c r="B53" s="79" t="s">
        <v>75</v>
      </c>
      <c r="C53" s="80" t="s">
        <v>14</v>
      </c>
      <c r="D53" s="81">
        <f xml:space="preserve"> DATEDIF(E53,$A$7,"y")</f>
        <v>21</v>
      </c>
      <c r="E53" s="82">
        <v>36947</v>
      </c>
      <c r="F53" s="73"/>
      <c r="G53" s="72"/>
      <c r="H53" s="73"/>
      <c r="I53" s="72"/>
      <c r="J53" s="73"/>
      <c r="K53" s="72"/>
      <c r="L53" s="73"/>
      <c r="M53" s="72"/>
      <c r="N53" s="73"/>
      <c r="O53" s="72"/>
      <c r="P53" s="62"/>
      <c r="Q53" s="69"/>
      <c r="R53" s="69"/>
      <c r="S53" s="69"/>
      <c r="T53" s="62"/>
      <c r="U53" s="14"/>
      <c r="V53" s="62"/>
      <c r="W53" s="14"/>
      <c r="X53" s="63">
        <f>+G53+I53+K53+M53+O53+Q53+S53+U53+W53</f>
        <v>0</v>
      </c>
      <c r="Y53" s="15">
        <f>X53</f>
        <v>0</v>
      </c>
      <c r="Z53" s="64">
        <v>7</v>
      </c>
      <c r="AA53" s="50">
        <f>Y53/Z53</f>
        <v>0</v>
      </c>
      <c r="AB53" s="9">
        <v>43</v>
      </c>
    </row>
    <row r="54" spans="1:28" ht="16.5" hidden="1">
      <c r="A54" s="9">
        <f t="shared" si="2"/>
        <v>44</v>
      </c>
      <c r="B54" s="79" t="s">
        <v>76</v>
      </c>
      <c r="C54" s="80" t="s">
        <v>15</v>
      </c>
      <c r="D54" s="81">
        <f xml:space="preserve"> DATEDIF(E54,$A$7,"y")</f>
        <v>21</v>
      </c>
      <c r="E54" s="82">
        <v>37088</v>
      </c>
      <c r="F54" s="73"/>
      <c r="G54" s="72"/>
      <c r="H54" s="73"/>
      <c r="I54" s="72"/>
      <c r="J54" s="73"/>
      <c r="K54" s="72"/>
      <c r="L54" s="73"/>
      <c r="M54" s="72"/>
      <c r="N54" s="73"/>
      <c r="O54" s="72"/>
      <c r="P54" s="62"/>
      <c r="Q54" s="69"/>
      <c r="R54" s="69"/>
      <c r="S54" s="69"/>
      <c r="T54" s="62"/>
      <c r="U54" s="14"/>
      <c r="V54" s="62"/>
      <c r="W54" s="14"/>
      <c r="X54" s="63">
        <f>+G54+I54+K54+M54+O54+Q54+S54+U54+W54</f>
        <v>0</v>
      </c>
      <c r="Y54" s="15">
        <f>X54</f>
        <v>0</v>
      </c>
      <c r="Z54" s="64">
        <v>7</v>
      </c>
      <c r="AA54" s="50">
        <f>Y54/Z54</f>
        <v>0</v>
      </c>
      <c r="AB54" s="9">
        <v>44</v>
      </c>
    </row>
    <row r="55" spans="1:28" ht="16.5" hidden="1">
      <c r="A55" s="9">
        <f t="shared" si="2"/>
        <v>45</v>
      </c>
      <c r="B55" s="79" t="s">
        <v>57</v>
      </c>
      <c r="C55" s="80" t="s">
        <v>11</v>
      </c>
      <c r="D55" s="81">
        <f xml:space="preserve"> DATEDIF(E55,$A$7,"y")</f>
        <v>21</v>
      </c>
      <c r="E55" s="82">
        <v>37106</v>
      </c>
      <c r="F55" s="73"/>
      <c r="G55" s="72"/>
      <c r="H55" s="73"/>
      <c r="I55" s="72"/>
      <c r="J55" s="73"/>
      <c r="K55" s="72"/>
      <c r="L55" s="73"/>
      <c r="M55" s="72"/>
      <c r="N55" s="73"/>
      <c r="O55" s="72"/>
      <c r="P55" s="62"/>
      <c r="Q55" s="69"/>
      <c r="R55" s="69"/>
      <c r="S55" s="69"/>
      <c r="T55" s="62"/>
      <c r="U55" s="14"/>
      <c r="V55" s="62"/>
      <c r="W55" s="14"/>
      <c r="X55" s="63">
        <f>+G55+I55+K55+M55+O55+Q55+S55+U55+W55</f>
        <v>0</v>
      </c>
      <c r="Y55" s="15">
        <f>X55</f>
        <v>0</v>
      </c>
      <c r="Z55" s="64">
        <v>7</v>
      </c>
      <c r="AA55" s="50">
        <f>Y55/Z55</f>
        <v>0</v>
      </c>
      <c r="AB55" s="9">
        <v>45</v>
      </c>
    </row>
    <row r="56" spans="1:28" ht="16.5" hidden="1">
      <c r="A56" s="9">
        <f t="shared" si="2"/>
        <v>46</v>
      </c>
      <c r="B56" s="79" t="s">
        <v>87</v>
      </c>
      <c r="C56" s="80" t="s">
        <v>11</v>
      </c>
      <c r="D56" s="81">
        <f xml:space="preserve"> DATEDIF(E56,$A$7,"y")</f>
        <v>21</v>
      </c>
      <c r="E56" s="82">
        <v>37208</v>
      </c>
      <c r="F56" s="73"/>
      <c r="G56" s="72"/>
      <c r="H56" s="73"/>
      <c r="I56" s="72"/>
      <c r="J56" s="73"/>
      <c r="K56" s="72"/>
      <c r="L56" s="73"/>
      <c r="M56" s="72"/>
      <c r="N56" s="73"/>
      <c r="O56" s="72"/>
      <c r="P56" s="62"/>
      <c r="Q56" s="69"/>
      <c r="R56" s="69"/>
      <c r="S56" s="69"/>
      <c r="T56" s="62"/>
      <c r="U56" s="14"/>
      <c r="V56" s="62"/>
      <c r="W56" s="14"/>
      <c r="X56" s="63">
        <f>+G56+I56+K56+M56+O56+Q56+S56+U56+W56</f>
        <v>0</v>
      </c>
      <c r="Y56" s="15">
        <f>X56</f>
        <v>0</v>
      </c>
      <c r="Z56" s="64">
        <v>7</v>
      </c>
      <c r="AA56" s="50">
        <f>Y56/Z56</f>
        <v>0</v>
      </c>
      <c r="AB56" s="9">
        <v>46</v>
      </c>
    </row>
    <row r="57" spans="1:28" ht="16.5" hidden="1">
      <c r="A57" s="9">
        <f t="shared" si="2"/>
        <v>47</v>
      </c>
      <c r="B57" s="79" t="s">
        <v>89</v>
      </c>
      <c r="C57" s="80" t="s">
        <v>15</v>
      </c>
      <c r="D57" s="81">
        <f xml:space="preserve"> DATEDIF(E57,$A$7,"y")</f>
        <v>20</v>
      </c>
      <c r="E57" s="82">
        <v>37280</v>
      </c>
      <c r="F57" s="73"/>
      <c r="G57" s="72"/>
      <c r="H57" s="73"/>
      <c r="I57" s="72"/>
      <c r="J57" s="73"/>
      <c r="K57" s="72"/>
      <c r="L57" s="73"/>
      <c r="M57" s="72"/>
      <c r="N57" s="73"/>
      <c r="O57" s="72"/>
      <c r="P57" s="62"/>
      <c r="Q57" s="69"/>
      <c r="R57" s="69"/>
      <c r="S57" s="69"/>
      <c r="T57" s="62"/>
      <c r="U57" s="14"/>
      <c r="V57" s="62"/>
      <c r="W57" s="14"/>
      <c r="X57" s="63">
        <f>+G57+I57+K57+M57+O57+Q57+S57+U57+W57</f>
        <v>0</v>
      </c>
      <c r="Y57" s="15">
        <f>X57</f>
        <v>0</v>
      </c>
      <c r="Z57" s="64">
        <v>7</v>
      </c>
      <c r="AA57" s="50">
        <f>Y57/Z57</f>
        <v>0</v>
      </c>
      <c r="AB57" s="9">
        <v>47</v>
      </c>
    </row>
    <row r="58" spans="1:28" ht="16.5" hidden="1">
      <c r="A58" s="9">
        <f t="shared" si="2"/>
        <v>48</v>
      </c>
      <c r="B58" s="79" t="s">
        <v>88</v>
      </c>
      <c r="C58" s="80" t="s">
        <v>14</v>
      </c>
      <c r="D58" s="81">
        <f xml:space="preserve"> DATEDIF(E58,$A$7,"y")</f>
        <v>19</v>
      </c>
      <c r="E58" s="82">
        <v>37752</v>
      </c>
      <c r="F58" s="73"/>
      <c r="G58" s="72"/>
      <c r="H58" s="73"/>
      <c r="I58" s="72"/>
      <c r="J58" s="73"/>
      <c r="K58" s="72"/>
      <c r="L58" s="73"/>
      <c r="M58" s="72"/>
      <c r="N58" s="73"/>
      <c r="O58" s="72"/>
      <c r="P58" s="62"/>
      <c r="Q58" s="69"/>
      <c r="R58" s="69"/>
      <c r="S58" s="69"/>
      <c r="T58" s="62"/>
      <c r="U58" s="14"/>
      <c r="V58" s="62"/>
      <c r="W58" s="14"/>
      <c r="X58" s="63">
        <f>+G58+I58+K58+M58+O58+Q58+S58+U58+W58</f>
        <v>0</v>
      </c>
      <c r="Y58" s="15">
        <f>X58</f>
        <v>0</v>
      </c>
      <c r="Z58" s="64">
        <v>7</v>
      </c>
      <c r="AA58" s="50">
        <f>Y58/Z58</f>
        <v>0</v>
      </c>
      <c r="AB58" s="9">
        <v>48</v>
      </c>
    </row>
    <row r="59" spans="1:28" ht="16.5" hidden="1">
      <c r="A59" s="9">
        <f t="shared" si="2"/>
        <v>49</v>
      </c>
      <c r="B59" s="79" t="s">
        <v>74</v>
      </c>
      <c r="C59" s="80" t="s">
        <v>11</v>
      </c>
      <c r="D59" s="81">
        <f xml:space="preserve"> DATEDIF(E59,$A$7,"y")</f>
        <v>19</v>
      </c>
      <c r="E59" s="82">
        <v>37786</v>
      </c>
      <c r="F59" s="73"/>
      <c r="G59" s="72"/>
      <c r="H59" s="73"/>
      <c r="I59" s="72"/>
      <c r="J59" s="73"/>
      <c r="K59" s="72"/>
      <c r="L59" s="73"/>
      <c r="M59" s="72"/>
      <c r="N59" s="73"/>
      <c r="O59" s="72"/>
      <c r="P59" s="62"/>
      <c r="Q59" s="69"/>
      <c r="R59" s="69"/>
      <c r="S59" s="69"/>
      <c r="T59" s="62"/>
      <c r="U59" s="14"/>
      <c r="V59" s="62"/>
      <c r="W59" s="14"/>
      <c r="X59" s="63">
        <f>+G59+I59+K59+M59+O59+Q59+S59+U59+W59</f>
        <v>0</v>
      </c>
      <c r="Y59" s="15">
        <f>X59</f>
        <v>0</v>
      </c>
      <c r="Z59" s="64">
        <v>7</v>
      </c>
      <c r="AA59" s="50">
        <f>Y59/Z59</f>
        <v>0</v>
      </c>
      <c r="AB59" s="9">
        <v>49</v>
      </c>
    </row>
    <row r="60" spans="1:28" ht="16.5" hidden="1">
      <c r="A60" s="9">
        <f t="shared" si="2"/>
        <v>50</v>
      </c>
      <c r="B60" s="89" t="s">
        <v>61</v>
      </c>
      <c r="C60" s="90" t="s">
        <v>11</v>
      </c>
      <c r="D60" s="91">
        <f xml:space="preserve"> DATEDIF(E60,$A$7,"y")</f>
        <v>17</v>
      </c>
      <c r="E60" s="92">
        <v>38529</v>
      </c>
      <c r="F60" s="73"/>
      <c r="G60" s="72"/>
      <c r="H60" s="73"/>
      <c r="I60" s="72"/>
      <c r="J60" s="73"/>
      <c r="K60" s="72"/>
      <c r="L60" s="73"/>
      <c r="M60" s="72"/>
      <c r="N60" s="73"/>
      <c r="O60" s="72"/>
      <c r="P60" s="62"/>
      <c r="Q60" s="69"/>
      <c r="R60" s="69"/>
      <c r="S60" s="69"/>
      <c r="T60" s="62"/>
      <c r="U60" s="14"/>
      <c r="V60" s="62"/>
      <c r="W60" s="14"/>
      <c r="X60" s="63">
        <f>+G60+I60+K60+M60+O60+Q60+S60+U60+W60</f>
        <v>0</v>
      </c>
      <c r="Y60" s="15">
        <f>X60</f>
        <v>0</v>
      </c>
      <c r="Z60" s="64">
        <v>7</v>
      </c>
      <c r="AA60" s="50">
        <f>Y60/Z60</f>
        <v>0</v>
      </c>
      <c r="AB60" s="9">
        <v>50</v>
      </c>
    </row>
    <row r="61" spans="1:28" ht="16.5" hidden="1">
      <c r="A61" s="9">
        <f t="shared" si="2"/>
        <v>51</v>
      </c>
      <c r="B61" s="89" t="s">
        <v>63</v>
      </c>
      <c r="C61" s="90" t="s">
        <v>15</v>
      </c>
      <c r="D61" s="91">
        <f xml:space="preserve"> DATEDIF(E61,$A$7,"y")</f>
        <v>17</v>
      </c>
      <c r="E61" s="92">
        <v>38531</v>
      </c>
      <c r="F61" s="73"/>
      <c r="G61" s="72"/>
      <c r="H61" s="73"/>
      <c r="I61" s="72"/>
      <c r="J61" s="73"/>
      <c r="K61" s="72"/>
      <c r="L61" s="73"/>
      <c r="M61" s="72"/>
      <c r="N61" s="73"/>
      <c r="O61" s="72"/>
      <c r="P61" s="62"/>
      <c r="Q61" s="69"/>
      <c r="R61" s="69"/>
      <c r="S61" s="69"/>
      <c r="T61" s="62"/>
      <c r="U61" s="14"/>
      <c r="V61" s="62"/>
      <c r="W61" s="14"/>
      <c r="X61" s="63">
        <f>+G61+I61+K61+M61+O61+Q61+S61+U61+W61</f>
        <v>0</v>
      </c>
      <c r="Y61" s="15">
        <f>X61</f>
        <v>0</v>
      </c>
      <c r="Z61" s="64">
        <v>7</v>
      </c>
      <c r="AA61" s="50">
        <f>Y61/Z61</f>
        <v>0</v>
      </c>
      <c r="AB61" s="9">
        <v>51</v>
      </c>
    </row>
    <row r="62" spans="1:28" ht="16.5" hidden="1">
      <c r="A62" s="9">
        <f t="shared" si="2"/>
        <v>52</v>
      </c>
      <c r="B62" s="89" t="s">
        <v>167</v>
      </c>
      <c r="C62" s="90" t="s">
        <v>12</v>
      </c>
      <c r="D62" s="91">
        <f xml:space="preserve"> DATEDIF(E62,$A$7,"y")</f>
        <v>16</v>
      </c>
      <c r="E62" s="92">
        <v>38758</v>
      </c>
      <c r="F62" s="73"/>
      <c r="G62" s="72"/>
      <c r="H62" s="73"/>
      <c r="I62" s="72"/>
      <c r="J62" s="73"/>
      <c r="K62" s="72"/>
      <c r="L62" s="73"/>
      <c r="M62" s="72"/>
      <c r="N62" s="73"/>
      <c r="O62" s="72"/>
      <c r="P62" s="62"/>
      <c r="Q62" s="69"/>
      <c r="R62" s="69"/>
      <c r="S62" s="69"/>
      <c r="T62" s="62"/>
      <c r="U62" s="14"/>
      <c r="V62" s="62"/>
      <c r="W62" s="14"/>
      <c r="X62" s="63">
        <f>+G62+I62+K62+M62+O62+Q62+S62+U62+W62</f>
        <v>0</v>
      </c>
      <c r="Y62" s="15">
        <f>X62</f>
        <v>0</v>
      </c>
      <c r="Z62" s="64">
        <v>7</v>
      </c>
      <c r="AA62" s="50">
        <f>Y62/Z62</f>
        <v>0</v>
      </c>
      <c r="AB62" s="9">
        <v>52</v>
      </c>
    </row>
    <row r="63" spans="1:28" ht="16.5" hidden="1">
      <c r="A63" s="9">
        <f t="shared" si="2"/>
        <v>53</v>
      </c>
      <c r="B63" s="89" t="s">
        <v>175</v>
      </c>
      <c r="C63" s="90" t="s">
        <v>14</v>
      </c>
      <c r="D63" s="91">
        <f xml:space="preserve"> DATEDIF(E63,$A$7,"y")</f>
        <v>16</v>
      </c>
      <c r="E63" s="92">
        <v>39017</v>
      </c>
      <c r="F63" s="73"/>
      <c r="G63" s="72"/>
      <c r="H63" s="73"/>
      <c r="I63" s="72"/>
      <c r="J63" s="73"/>
      <c r="K63" s="72"/>
      <c r="L63" s="73"/>
      <c r="M63" s="72"/>
      <c r="N63" s="73"/>
      <c r="O63" s="72"/>
      <c r="P63" s="62"/>
      <c r="Q63" s="69"/>
      <c r="R63" s="69"/>
      <c r="S63" s="69"/>
      <c r="T63" s="62"/>
      <c r="U63" s="14"/>
      <c r="V63" s="62"/>
      <c r="W63" s="14"/>
      <c r="X63" s="63">
        <f>+G63+I63+K63+M63+O63+Q63+S63+U63+W63</f>
        <v>0</v>
      </c>
      <c r="Y63" s="15">
        <f>X63</f>
        <v>0</v>
      </c>
      <c r="Z63" s="64">
        <v>7</v>
      </c>
      <c r="AA63" s="50">
        <f>Y63/Z63</f>
        <v>0</v>
      </c>
      <c r="AB63" s="9">
        <v>53</v>
      </c>
    </row>
    <row r="64" spans="1:28" ht="16.5" hidden="1">
      <c r="A64" s="9">
        <f t="shared" si="2"/>
        <v>54</v>
      </c>
      <c r="B64" s="83" t="s">
        <v>186</v>
      </c>
      <c r="C64" s="84" t="s">
        <v>15</v>
      </c>
      <c r="D64" s="85">
        <f xml:space="preserve"> DATEDIF(E64,$A$7,"y")</f>
        <v>15</v>
      </c>
      <c r="E64" s="86">
        <v>39270</v>
      </c>
      <c r="F64" s="73"/>
      <c r="G64" s="72"/>
      <c r="H64" s="73"/>
      <c r="I64" s="72"/>
      <c r="J64" s="73"/>
      <c r="K64" s="72"/>
      <c r="L64" s="73"/>
      <c r="M64" s="72"/>
      <c r="N64" s="73"/>
      <c r="O64" s="72"/>
      <c r="P64" s="62"/>
      <c r="Q64" s="69"/>
      <c r="R64" s="69"/>
      <c r="S64" s="69"/>
      <c r="T64" s="62"/>
      <c r="U64" s="14"/>
      <c r="V64" s="62"/>
      <c r="W64" s="14"/>
      <c r="X64" s="63">
        <f>+G64+I64+K64+M64+O64+Q64+S64+U64+W64</f>
        <v>0</v>
      </c>
      <c r="Y64" s="15">
        <f>X64</f>
        <v>0</v>
      </c>
      <c r="Z64" s="64">
        <v>7</v>
      </c>
      <c r="AA64" s="50">
        <f>Y64/Z64</f>
        <v>0</v>
      </c>
      <c r="AB64" s="9">
        <v>54</v>
      </c>
    </row>
    <row r="65" spans="1:28" ht="16.5" hidden="1">
      <c r="A65" s="9">
        <f t="shared" si="2"/>
        <v>55</v>
      </c>
      <c r="B65" s="10"/>
      <c r="C65" s="11"/>
      <c r="D65" s="85"/>
      <c r="E65" s="12"/>
      <c r="F65" s="73"/>
      <c r="G65" s="72"/>
      <c r="H65" s="73"/>
      <c r="I65" s="72"/>
      <c r="J65" s="73"/>
      <c r="K65" s="72"/>
      <c r="L65" s="73"/>
      <c r="M65" s="72"/>
      <c r="N65" s="73"/>
      <c r="O65" s="72"/>
      <c r="P65" s="62"/>
      <c r="Q65" s="69"/>
      <c r="R65" s="69"/>
      <c r="S65" s="69"/>
      <c r="T65" s="62"/>
      <c r="U65" s="14"/>
      <c r="V65" s="62"/>
      <c r="W65" s="14"/>
      <c r="X65" s="63">
        <f>+G65+I65+K65+M65+O65+Q65+S65+U65+W65</f>
        <v>0</v>
      </c>
      <c r="Y65" s="15">
        <f>X65</f>
        <v>0</v>
      </c>
      <c r="Z65" s="64">
        <v>7</v>
      </c>
      <c r="AA65" s="50">
        <f t="shared" ref="AA65:AA71" si="3">Y65/Z65</f>
        <v>0</v>
      </c>
      <c r="AB65" s="9">
        <v>55</v>
      </c>
    </row>
    <row r="66" spans="1:28" ht="16.5" hidden="1">
      <c r="A66" s="9">
        <f t="shared" si="2"/>
        <v>56</v>
      </c>
      <c r="B66" s="10"/>
      <c r="C66" s="11"/>
      <c r="D66" s="85"/>
      <c r="E66" s="12"/>
      <c r="F66" s="73"/>
      <c r="G66" s="72"/>
      <c r="H66" s="73"/>
      <c r="I66" s="72"/>
      <c r="J66" s="73"/>
      <c r="K66" s="72"/>
      <c r="L66" s="73"/>
      <c r="M66" s="72"/>
      <c r="N66" s="73"/>
      <c r="O66" s="72"/>
      <c r="P66" s="62"/>
      <c r="Q66" s="69"/>
      <c r="R66" s="69"/>
      <c r="S66" s="69"/>
      <c r="T66" s="62"/>
      <c r="U66" s="14"/>
      <c r="V66" s="62"/>
      <c r="W66" s="14"/>
      <c r="X66" s="63">
        <f>+G66+I66+K66+M66+O66+Q66+S66+U66+W66</f>
        <v>0</v>
      </c>
      <c r="Y66" s="15">
        <f>X66</f>
        <v>0</v>
      </c>
      <c r="Z66" s="64">
        <v>7</v>
      </c>
      <c r="AA66" s="50">
        <f t="shared" si="3"/>
        <v>0</v>
      </c>
      <c r="AB66" s="9">
        <v>56</v>
      </c>
    </row>
    <row r="67" spans="1:28" ht="16.5" hidden="1">
      <c r="A67" s="9">
        <f t="shared" si="2"/>
        <v>57</v>
      </c>
      <c r="B67" s="10"/>
      <c r="C67" s="11"/>
      <c r="D67" s="85"/>
      <c r="E67" s="12"/>
      <c r="F67" s="73"/>
      <c r="G67" s="72"/>
      <c r="H67" s="73"/>
      <c r="I67" s="72"/>
      <c r="J67" s="73"/>
      <c r="K67" s="72"/>
      <c r="L67" s="73"/>
      <c r="M67" s="72"/>
      <c r="N67" s="73"/>
      <c r="O67" s="72"/>
      <c r="P67" s="62"/>
      <c r="Q67" s="69"/>
      <c r="R67" s="69"/>
      <c r="S67" s="69"/>
      <c r="T67" s="62"/>
      <c r="U67" s="14"/>
      <c r="V67" s="62"/>
      <c r="W67" s="14"/>
      <c r="X67" s="63">
        <f>+G67+I67+K67+M67+O67+Q67+S67+U67+W67</f>
        <v>0</v>
      </c>
      <c r="Y67" s="15">
        <f>X67</f>
        <v>0</v>
      </c>
      <c r="Z67" s="64">
        <v>7</v>
      </c>
      <c r="AA67" s="50">
        <f t="shared" si="3"/>
        <v>0</v>
      </c>
      <c r="AB67" s="9">
        <v>57</v>
      </c>
    </row>
    <row r="68" spans="1:28" ht="16.5" hidden="1">
      <c r="A68" s="9">
        <f t="shared" si="2"/>
        <v>58</v>
      </c>
      <c r="B68" s="10"/>
      <c r="C68" s="11"/>
      <c r="D68" s="85"/>
      <c r="E68" s="12"/>
      <c r="F68" s="73"/>
      <c r="G68" s="72"/>
      <c r="H68" s="73"/>
      <c r="I68" s="72"/>
      <c r="J68" s="73"/>
      <c r="K68" s="72"/>
      <c r="L68" s="73"/>
      <c r="M68" s="72"/>
      <c r="N68" s="73"/>
      <c r="O68" s="72"/>
      <c r="P68" s="62"/>
      <c r="Q68" s="69"/>
      <c r="R68" s="69"/>
      <c r="S68" s="69"/>
      <c r="T68" s="62"/>
      <c r="U68" s="14"/>
      <c r="V68" s="62"/>
      <c r="W68" s="14"/>
      <c r="X68" s="63">
        <f>+G68+I68+K68+M68+O68+Q68+S68+U68+W68</f>
        <v>0</v>
      </c>
      <c r="Y68" s="15">
        <f>X68</f>
        <v>0</v>
      </c>
      <c r="Z68" s="64">
        <v>7</v>
      </c>
      <c r="AA68" s="50">
        <f t="shared" si="3"/>
        <v>0</v>
      </c>
      <c r="AB68" s="9">
        <v>58</v>
      </c>
    </row>
    <row r="69" spans="1:28" ht="16.5" hidden="1">
      <c r="A69" s="9">
        <f t="shared" si="2"/>
        <v>59</v>
      </c>
      <c r="B69" s="10"/>
      <c r="C69" s="11"/>
      <c r="D69" s="85"/>
      <c r="E69" s="12"/>
      <c r="F69" s="73"/>
      <c r="G69" s="72"/>
      <c r="H69" s="73"/>
      <c r="I69" s="72"/>
      <c r="J69" s="73"/>
      <c r="K69" s="72"/>
      <c r="L69" s="73"/>
      <c r="M69" s="72"/>
      <c r="N69" s="73"/>
      <c r="O69" s="72"/>
      <c r="P69" s="62"/>
      <c r="Q69" s="69"/>
      <c r="R69" s="69"/>
      <c r="S69" s="69"/>
      <c r="T69" s="62"/>
      <c r="U69" s="14"/>
      <c r="V69" s="62"/>
      <c r="W69" s="14"/>
      <c r="X69" s="63">
        <f>+G69+I69+K69+M69+O69+Q69+S69+U69+W69</f>
        <v>0</v>
      </c>
      <c r="Y69" s="15">
        <f>X69</f>
        <v>0</v>
      </c>
      <c r="Z69" s="64">
        <v>7</v>
      </c>
      <c r="AA69" s="50">
        <f t="shared" si="3"/>
        <v>0</v>
      </c>
      <c r="AB69" s="9">
        <v>59</v>
      </c>
    </row>
    <row r="70" spans="1:28" ht="16.5" hidden="1">
      <c r="A70" s="9">
        <f t="shared" si="2"/>
        <v>60</v>
      </c>
      <c r="B70" s="10"/>
      <c r="C70" s="11"/>
      <c r="D70" s="85"/>
      <c r="E70" s="12"/>
      <c r="F70" s="73"/>
      <c r="G70" s="72"/>
      <c r="H70" s="73"/>
      <c r="I70" s="72"/>
      <c r="J70" s="73"/>
      <c r="K70" s="72"/>
      <c r="L70" s="73"/>
      <c r="M70" s="72"/>
      <c r="N70" s="73"/>
      <c r="O70" s="72"/>
      <c r="P70" s="62"/>
      <c r="Q70" s="69"/>
      <c r="R70" s="69"/>
      <c r="S70" s="69"/>
      <c r="T70" s="62"/>
      <c r="U70" s="14"/>
      <c r="V70" s="62"/>
      <c r="W70" s="14"/>
      <c r="X70" s="63">
        <f>+G70+I70+K70+M70+O70+Q70+S70+U70+W70</f>
        <v>0</v>
      </c>
      <c r="Y70" s="15">
        <f>X70</f>
        <v>0</v>
      </c>
      <c r="Z70" s="64">
        <v>7</v>
      </c>
      <c r="AA70" s="50">
        <f t="shared" si="3"/>
        <v>0</v>
      </c>
      <c r="AB70" s="9">
        <v>60</v>
      </c>
    </row>
    <row r="71" spans="1:28" ht="16.5" hidden="1">
      <c r="A71" s="9">
        <f t="shared" si="2"/>
        <v>61</v>
      </c>
      <c r="B71" s="10"/>
      <c r="C71" s="11"/>
      <c r="D71" s="85"/>
      <c r="E71" s="12"/>
      <c r="F71" s="73"/>
      <c r="G71" s="72"/>
      <c r="H71" s="73"/>
      <c r="I71" s="72"/>
      <c r="J71" s="73"/>
      <c r="K71" s="72"/>
      <c r="L71" s="73"/>
      <c r="M71" s="72"/>
      <c r="N71" s="73"/>
      <c r="O71" s="72"/>
      <c r="P71" s="62"/>
      <c r="Q71" s="69"/>
      <c r="R71" s="69"/>
      <c r="S71" s="69"/>
      <c r="T71" s="62"/>
      <c r="U71" s="14"/>
      <c r="V71" s="62"/>
      <c r="W71" s="14"/>
      <c r="X71" s="63">
        <f>+G71+I71+K71+M71+O71+Q71+S71+U71+W71</f>
        <v>0</v>
      </c>
      <c r="Y71" s="15">
        <f>X71</f>
        <v>0</v>
      </c>
      <c r="Z71" s="64">
        <v>7</v>
      </c>
      <c r="AA71" s="50">
        <f t="shared" si="3"/>
        <v>0</v>
      </c>
      <c r="AB71" s="9">
        <v>61</v>
      </c>
    </row>
  </sheetData>
  <sortState xmlns:xlrd2="http://schemas.microsoft.com/office/spreadsheetml/2017/richdata2" ref="B11:AA64">
    <sortCondition descending="1" ref="AA11:AA64"/>
  </sortState>
  <mergeCells count="29">
    <mergeCell ref="V7:W7"/>
    <mergeCell ref="V8:W9"/>
    <mergeCell ref="N7:O7"/>
    <mergeCell ref="N8:O9"/>
    <mergeCell ref="T7:U7"/>
    <mergeCell ref="T8:U9"/>
    <mergeCell ref="R7:S7"/>
    <mergeCell ref="R8:S9"/>
    <mergeCell ref="P7:Q7"/>
    <mergeCell ref="P8:Q9"/>
    <mergeCell ref="J7:K7"/>
    <mergeCell ref="J8:K9"/>
    <mergeCell ref="L7:M7"/>
    <mergeCell ref="L8:M9"/>
    <mergeCell ref="A1:AB1"/>
    <mergeCell ref="A2:AB2"/>
    <mergeCell ref="A4:AB4"/>
    <mergeCell ref="A6:AB6"/>
    <mergeCell ref="X7:X9"/>
    <mergeCell ref="B8:B9"/>
    <mergeCell ref="A8:A9"/>
    <mergeCell ref="H7:I7"/>
    <mergeCell ref="H8:I9"/>
    <mergeCell ref="F7:G7"/>
    <mergeCell ref="AB9:AB10"/>
    <mergeCell ref="A10:B10"/>
    <mergeCell ref="Y7:Y9"/>
    <mergeCell ref="C8:C9"/>
    <mergeCell ref="F8:G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REFERENCIAS</vt:lpstr>
      <vt:lpstr>JUV</vt:lpstr>
      <vt:lpstr>M-18</vt:lpstr>
      <vt:lpstr>M-15</vt:lpstr>
      <vt:lpstr>M-13</vt:lpstr>
      <vt:lpstr>Gross Cab. JUV - M18 y M 15</vt:lpstr>
      <vt:lpstr>Gross Damas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2021-05-15T13:11:27Z</cp:lastPrinted>
  <dcterms:created xsi:type="dcterms:W3CDTF">2002-04-15T20:21:56Z</dcterms:created>
  <dcterms:modified xsi:type="dcterms:W3CDTF">2022-11-18T23:32:08Z</dcterms:modified>
</cp:coreProperties>
</file>